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\Desktop\2021년 장기요양 사업\2020년 결산 및 2021년 예산\2021년 예산\"/>
    </mc:Choice>
  </mc:AlternateContent>
  <bookViews>
    <workbookView xWindow="0" yWindow="0" windowWidth="24000" windowHeight="9585"/>
  </bookViews>
  <sheets>
    <sheet name="2021년 예산 보고" sheetId="1" r:id="rId1"/>
  </sheets>
  <definedNames>
    <definedName name="_xlnm.Print_Area" localSheetId="0">'2021년 예산 보고'!$A$1:$T$24</definedName>
  </definedNames>
  <calcPr calcId="162913" iterateDelta="1.0000000474974513E-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I24" i="1"/>
  <c r="G24" i="1"/>
  <c r="S23" i="1"/>
  <c r="S22" i="1"/>
  <c r="R21" i="1"/>
  <c r="S21" i="1" s="1"/>
  <c r="S20" i="1"/>
  <c r="Q19" i="1"/>
  <c r="S19" i="1" s="1"/>
  <c r="S18" i="1"/>
  <c r="R17" i="1"/>
  <c r="S17" i="1" s="1"/>
  <c r="Q17" i="1"/>
  <c r="S16" i="1"/>
  <c r="S15" i="1"/>
  <c r="S14" i="1"/>
  <c r="S13" i="1"/>
  <c r="J13" i="1"/>
  <c r="I13" i="1"/>
  <c r="G13" i="1"/>
  <c r="R12" i="1"/>
  <c r="S12" i="1" s="1"/>
  <c r="Q12" i="1"/>
  <c r="J12" i="1"/>
  <c r="S11" i="1"/>
  <c r="J11" i="1"/>
  <c r="I11" i="1"/>
  <c r="G11" i="1"/>
  <c r="S10" i="1"/>
  <c r="J10" i="1"/>
  <c r="R9" i="1"/>
  <c r="S9" i="1" s="1"/>
  <c r="Q9" i="1"/>
  <c r="Q24" i="1" s="1"/>
  <c r="S24" i="1" s="1"/>
  <c r="J9" i="1"/>
  <c r="G9" i="1"/>
  <c r="S8" i="1"/>
  <c r="J8" i="1"/>
  <c r="S7" i="1"/>
  <c r="I7" i="1"/>
  <c r="J7" i="1" s="1"/>
  <c r="J24" i="1" s="1"/>
  <c r="G7" i="1"/>
  <c r="S6" i="1"/>
  <c r="J6" i="1"/>
  <c r="S5" i="1"/>
  <c r="J5" i="1"/>
</calcChain>
</file>

<file path=xl/sharedStrings.xml><?xml version="1.0" encoding="utf-8"?>
<sst xmlns="http://schemas.openxmlformats.org/spreadsheetml/2006/main" count="75" uniqueCount="60">
  <si>
    <t>2021년 보살핌장기요양복지센터 예산 총괄표</t>
    <phoneticPr fontId="2" type="noConversion"/>
  </si>
  <si>
    <t>(단위: 원)</t>
    <phoneticPr fontId="2" type="noConversion"/>
  </si>
  <si>
    <t>순번</t>
  </si>
  <si>
    <t>세입</t>
  </si>
  <si>
    <t>순
번</t>
    <phoneticPr fontId="2" type="noConversion"/>
  </si>
  <si>
    <t>세출</t>
  </si>
  <si>
    <t>관</t>
  </si>
  <si>
    <t>항</t>
  </si>
  <si>
    <t>목</t>
  </si>
  <si>
    <t>2020년 예산(A)</t>
    <phoneticPr fontId="2" type="noConversion"/>
  </si>
  <si>
    <t>2021년 예산(B)</t>
    <phoneticPr fontId="2" type="noConversion"/>
  </si>
  <si>
    <t>증감액(B-A)</t>
    <phoneticPr fontId="2" type="noConversion"/>
  </si>
  <si>
    <t>1</t>
    <phoneticPr fontId="2" type="noConversion"/>
  </si>
  <si>
    <t>사업 수입</t>
    <phoneticPr fontId="2" type="noConversion"/>
  </si>
  <si>
    <t>본인부담금 
수입</t>
    <phoneticPr fontId="2" type="noConversion"/>
  </si>
  <si>
    <t>본인부담금 
수입</t>
    <phoneticPr fontId="2" type="noConversion"/>
  </si>
  <si>
    <t>사무비</t>
  </si>
  <si>
    <t>인건비</t>
  </si>
  <si>
    <t>급여</t>
  </si>
  <si>
    <t>요양 급여 
수입</t>
    <phoneticPr fontId="2" type="noConversion"/>
  </si>
  <si>
    <t>요양 급여
 수입</t>
    <phoneticPr fontId="2" type="noConversion"/>
  </si>
  <si>
    <t>각종수당</t>
  </si>
  <si>
    <t>사업 수입 소계</t>
    <phoneticPr fontId="2" type="noConversion"/>
  </si>
  <si>
    <t>퇴직금 및 퇴직
적립금</t>
    <phoneticPr fontId="2" type="noConversion"/>
  </si>
  <si>
    <t>2</t>
    <phoneticPr fontId="2" type="noConversion"/>
  </si>
  <si>
    <t>전입금</t>
    <phoneticPr fontId="2" type="noConversion"/>
  </si>
  <si>
    <t>전입금</t>
    <phoneticPr fontId="2" type="noConversion"/>
  </si>
  <si>
    <t>사회보험부담금</t>
  </si>
  <si>
    <t>전입금 소계</t>
    <phoneticPr fontId="2" type="noConversion"/>
  </si>
  <si>
    <t>인건비 소계</t>
    <phoneticPr fontId="2" type="noConversion"/>
  </si>
  <si>
    <t>3</t>
    <phoneticPr fontId="2" type="noConversion"/>
  </si>
  <si>
    <t>이월금</t>
    <phoneticPr fontId="2" type="noConversion"/>
  </si>
  <si>
    <t>전년도이월금</t>
    <phoneticPr fontId="2" type="noConversion"/>
  </si>
  <si>
    <t>업무추진비</t>
  </si>
  <si>
    <t>기관운영비</t>
    <phoneticPr fontId="2" type="noConversion"/>
  </si>
  <si>
    <t>이월금 소계</t>
    <phoneticPr fontId="2" type="noConversion"/>
  </si>
  <si>
    <t>회의비</t>
    <phoneticPr fontId="2" type="noConversion"/>
  </si>
  <si>
    <t>4</t>
    <phoneticPr fontId="2" type="noConversion"/>
  </si>
  <si>
    <t>잡수입</t>
    <phoneticPr fontId="2" type="noConversion"/>
  </si>
  <si>
    <t>잡수입</t>
    <phoneticPr fontId="2" type="noConversion"/>
  </si>
  <si>
    <t>업무추진비 소계</t>
    <phoneticPr fontId="2" type="noConversion"/>
  </si>
  <si>
    <t>잡수입 소계</t>
    <phoneticPr fontId="2" type="noConversion"/>
  </si>
  <si>
    <t>운영비</t>
  </si>
  <si>
    <t>수용비 및 
수수료</t>
    <phoneticPr fontId="2" type="noConversion"/>
  </si>
  <si>
    <t>공공요금 및 각종 세금공과금</t>
  </si>
  <si>
    <t>차량비</t>
  </si>
  <si>
    <t>기타운영비</t>
    <phoneticPr fontId="2" type="noConversion"/>
  </si>
  <si>
    <t>운영비 소계</t>
    <phoneticPr fontId="2" type="noConversion"/>
  </si>
  <si>
    <t>전출금</t>
    <phoneticPr fontId="2" type="noConversion"/>
  </si>
  <si>
    <t>법인회계전출금</t>
    <phoneticPr fontId="2" type="noConversion"/>
  </si>
  <si>
    <t>전출금 소계</t>
    <phoneticPr fontId="2" type="noConversion"/>
  </si>
  <si>
    <t>3</t>
    <phoneticPr fontId="2" type="noConversion"/>
  </si>
  <si>
    <t>잡지출</t>
    <phoneticPr fontId="2" type="noConversion"/>
  </si>
  <si>
    <t>잡지출 소계</t>
    <phoneticPr fontId="2" type="noConversion"/>
  </si>
  <si>
    <t>예비비및기타</t>
    <phoneticPr fontId="2" type="noConversion"/>
  </si>
  <si>
    <t>예비비</t>
    <phoneticPr fontId="2" type="noConversion"/>
  </si>
  <si>
    <t>예비비및기타 소계</t>
    <phoneticPr fontId="2" type="noConversion"/>
  </si>
  <si>
    <t>세입 합계</t>
  </si>
  <si>
    <t>세출합계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</si>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</sst>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\▲#,##0"/>
  </numFmts>
  <fonts count="12" x14ac:knownFonts="1">
    <font>
      <sz val="11"/>
      <name val="돋움"/>
      <family val="3"/>
      <charset val="129"/>
    </font>
    <font>
      <b/>
      <sz val="22"/>
      <color indexed="8"/>
      <name val="굴림체"/>
      <family val="3"/>
      <charset val="129"/>
    </font>
    <font>
      <sz val="8"/>
      <name val="돋움"/>
      <family val="3"/>
      <charset val="129"/>
    </font>
    <font>
      <sz val="22"/>
      <name val="돋움"/>
      <family val="3"/>
      <charset val="129"/>
    </font>
    <font>
      <b/>
      <sz val="26"/>
      <color indexed="8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굴림체"/>
      <family val="3"/>
      <charset val="129"/>
    </font>
    <font>
      <sz val="9"/>
      <color indexed="8"/>
      <name val="굴림체"/>
      <family val="3"/>
      <charset val="129"/>
    </font>
    <font>
      <b/>
      <sz val="9"/>
      <color indexed="8"/>
      <name val="굴림체"/>
      <family val="3"/>
      <charset val="129"/>
    </font>
    <font>
      <b/>
      <sz val="11"/>
      <name val="돋움"/>
      <family val="3"/>
      <charset val="129"/>
    </font>
    <font>
      <sz val="9"/>
      <name val="굴림체"/>
      <family val="3"/>
      <charset val="129"/>
    </font>
    <font>
      <b/>
      <sz val="10"/>
      <color indexed="8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 diagonalDown="1">
      <left style="medium">
        <color indexed="64"/>
      </left>
      <right/>
      <top style="thin">
        <color indexed="8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 style="thin">
        <color indexed="8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8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 diagonalDown="1">
      <left style="medium">
        <color indexed="64"/>
      </left>
      <right/>
      <top/>
      <bottom style="thin">
        <color indexed="8"/>
      </bottom>
      <diagonal style="thin">
        <color indexed="64"/>
      </diagonal>
    </border>
    <border diagonalDown="1">
      <left/>
      <right/>
      <top/>
      <bottom style="thin">
        <color indexed="8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righ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vertical="center" wrapText="1"/>
    </xf>
    <xf numFmtId="0" fontId="0" fillId="2" borderId="12" xfId="0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7" fontId="7" fillId="2" borderId="9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 wrapText="1"/>
    </xf>
    <xf numFmtId="176" fontId="7" fillId="2" borderId="19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49" fontId="7" fillId="2" borderId="19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vertical="center" wrapText="1"/>
    </xf>
    <xf numFmtId="177" fontId="8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177" fontId="7" fillId="2" borderId="27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176" fontId="8" fillId="2" borderId="19" xfId="0" applyNumberFormat="1" applyFont="1" applyFill="1" applyBorder="1" applyAlignment="1">
      <alignment horizontal="center" vertical="center" wrapText="1"/>
    </xf>
    <xf numFmtId="177" fontId="8" fillId="2" borderId="27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 wrapText="1"/>
    </xf>
    <xf numFmtId="49" fontId="7" fillId="2" borderId="29" xfId="0" applyNumberFormat="1" applyFont="1" applyFill="1" applyBorder="1" applyAlignment="1">
      <alignment horizontal="center" vertical="center" wrapText="1"/>
    </xf>
    <xf numFmtId="49" fontId="7" fillId="2" borderId="30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vertical="center" wrapText="1"/>
    </xf>
    <xf numFmtId="49" fontId="7" fillId="2" borderId="31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 wrapText="1"/>
    </xf>
    <xf numFmtId="177" fontId="7" fillId="2" borderId="12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49" fontId="7" fillId="2" borderId="33" xfId="0" applyNumberFormat="1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wrapText="1"/>
    </xf>
    <xf numFmtId="49" fontId="7" fillId="2" borderId="35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/>
    </xf>
    <xf numFmtId="49" fontId="8" fillId="2" borderId="39" xfId="0" applyNumberFormat="1" applyFont="1" applyFill="1" applyBorder="1" applyAlignment="1">
      <alignment horizontal="center" vertical="center" wrapText="1"/>
    </xf>
    <xf numFmtId="49" fontId="8" fillId="2" borderId="40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7" fontId="8" fillId="2" borderId="8" xfId="0" applyNumberFormat="1" applyFont="1" applyFill="1" applyBorder="1" applyAlignment="1">
      <alignment horizontal="center" vertical="center" wrapText="1"/>
    </xf>
    <xf numFmtId="177" fontId="8" fillId="2" borderId="12" xfId="0" applyNumberFormat="1" applyFont="1" applyFill="1" applyBorder="1" applyAlignment="1">
      <alignment horizontal="center" vertical="center" wrapText="1"/>
    </xf>
    <xf numFmtId="49" fontId="7" fillId="2" borderId="40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177" fontId="7" fillId="2" borderId="11" xfId="0" applyNumberFormat="1" applyFont="1" applyFill="1" applyBorder="1" applyAlignment="1">
      <alignment horizontal="center" vertical="center" wrapText="1"/>
    </xf>
    <xf numFmtId="0" fontId="0" fillId="2" borderId="41" xfId="0" applyFont="1" applyFill="1" applyBorder="1" applyAlignment="1">
      <alignment horizontal="center" vertical="center"/>
    </xf>
    <xf numFmtId="49" fontId="8" fillId="2" borderId="42" xfId="0" applyNumberFormat="1" applyFont="1" applyFill="1" applyBorder="1" applyAlignment="1">
      <alignment horizontal="center" vertical="center" wrapText="1"/>
    </xf>
    <xf numFmtId="176" fontId="8" fillId="2" borderId="11" xfId="0" applyNumberFormat="1" applyFont="1" applyFill="1" applyBorder="1" applyAlignment="1">
      <alignment horizontal="center" vertical="center" wrapText="1"/>
    </xf>
    <xf numFmtId="177" fontId="8" fillId="2" borderId="11" xfId="0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 wrapText="1"/>
    </xf>
    <xf numFmtId="177" fontId="7" fillId="2" borderId="39" xfId="0" applyNumberFormat="1" applyFont="1" applyFill="1" applyBorder="1" applyAlignment="1">
      <alignment horizontal="center" vertical="center" wrapText="1"/>
    </xf>
    <xf numFmtId="177" fontId="7" fillId="2" borderId="43" xfId="0" applyNumberFormat="1" applyFont="1" applyFill="1" applyBorder="1" applyAlignment="1">
      <alignment horizontal="center" vertical="center" wrapText="1"/>
    </xf>
    <xf numFmtId="177" fontId="8" fillId="2" borderId="39" xfId="0" applyNumberFormat="1" applyFont="1" applyFill="1" applyBorder="1" applyAlignment="1">
      <alignment horizontal="center" vertical="center" wrapText="1"/>
    </xf>
    <xf numFmtId="177" fontId="8" fillId="2" borderId="43" xfId="0" applyNumberFormat="1" applyFont="1" applyFill="1" applyBorder="1" applyAlignment="1">
      <alignment horizontal="center" vertical="center" wrapText="1"/>
    </xf>
    <xf numFmtId="49" fontId="7" fillId="2" borderId="44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45" xfId="0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9" fontId="7" fillId="2" borderId="46" xfId="0" applyNumberFormat="1" applyFont="1" applyFill="1" applyBorder="1" applyAlignment="1">
      <alignment horizontal="center" vertical="center" wrapText="1"/>
    </xf>
    <xf numFmtId="49" fontId="7" fillId="2" borderId="47" xfId="0" applyNumberFormat="1" applyFont="1" applyFill="1" applyBorder="1" applyAlignment="1">
      <alignment horizontal="center" vertical="center" wrapText="1"/>
    </xf>
    <xf numFmtId="49" fontId="7" fillId="2" borderId="48" xfId="0" applyNumberFormat="1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/>
    </xf>
    <xf numFmtId="49" fontId="11" fillId="2" borderId="49" xfId="0" applyNumberFormat="1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176" fontId="8" fillId="2" borderId="50" xfId="0" applyNumberFormat="1" applyFont="1" applyFill="1" applyBorder="1" applyAlignment="1">
      <alignment horizontal="center" vertical="center" wrapText="1"/>
    </xf>
    <xf numFmtId="176" fontId="8" fillId="2" borderId="51" xfId="0" applyNumberFormat="1" applyFont="1" applyFill="1" applyBorder="1" applyAlignment="1">
      <alignment horizontal="center" vertical="center" wrapText="1"/>
    </xf>
    <xf numFmtId="177" fontId="8" fillId="2" borderId="50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/>
    </xf>
    <xf numFmtId="49" fontId="11" fillId="2" borderId="50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76" fontId="8" fillId="2" borderId="53" xfId="0" applyNumberFormat="1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5" fillId="0" borderId="0" xfId="0" applyNumberFormat="1" applyFont="1" applyBorder="1" applyAlignment="1">
      <alignment horizontal="center" vertical="top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topLeftCell="A11" zoomScaleNormal="100" workbookViewId="0">
      <selection activeCell="I25" sqref="I25"/>
    </sheetView>
  </sheetViews>
  <sheetFormatPr defaultRowHeight="13.5" x14ac:dyDescent="0.15"/>
  <cols>
    <col min="1" max="1" width="3.5546875" style="4" customWidth="1"/>
    <col min="2" max="2" width="5.6640625" style="4" customWidth="1"/>
    <col min="3" max="3" width="1.44140625" style="4" customWidth="1"/>
    <col min="4" max="4" width="2.33203125" style="4" customWidth="1"/>
    <col min="5" max="5" width="10.21875" style="4" customWidth="1"/>
    <col min="6" max="6" width="9.88671875" style="4" customWidth="1"/>
    <col min="7" max="7" width="8.44140625" style="4" customWidth="1"/>
    <col min="8" max="8" width="3.6640625" style="4" customWidth="1"/>
    <col min="9" max="9" width="11.44140625" style="4" customWidth="1"/>
    <col min="10" max="10" width="1.88671875" style="4" customWidth="1"/>
    <col min="11" max="11" width="9.5546875" style="4" customWidth="1"/>
    <col min="12" max="12" width="4.109375" style="4" customWidth="1"/>
    <col min="13" max="13" width="6.109375" style="4" customWidth="1"/>
    <col min="14" max="14" width="3.33203125" style="4" customWidth="1"/>
    <col min="15" max="15" width="9.21875" style="4" customWidth="1"/>
    <col min="16" max="16" width="10.77734375" style="4" customWidth="1"/>
    <col min="17" max="17" width="11.88671875" style="4" customWidth="1"/>
    <col min="18" max="18" width="11.6640625" style="4" customWidth="1"/>
    <col min="19" max="19" width="0.88671875" style="4" customWidth="1"/>
    <col min="20" max="20" width="10.21875" style="4" customWidth="1"/>
    <col min="21" max="21" width="15" customWidth="1"/>
  </cols>
  <sheetData>
    <row r="1" spans="1:20" ht="39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thickBot="1" x14ac:dyDescent="0.2">
      <c r="A2" s="3"/>
      <c r="R2" s="5" t="s">
        <v>1</v>
      </c>
      <c r="S2" s="5"/>
      <c r="T2" s="5"/>
    </row>
    <row r="3" spans="1:20" ht="22.9" customHeight="1" x14ac:dyDescent="0.15">
      <c r="A3" s="6" t="s">
        <v>2</v>
      </c>
      <c r="B3" s="7" t="s">
        <v>3</v>
      </c>
      <c r="C3" s="8"/>
      <c r="D3" s="8"/>
      <c r="E3" s="8"/>
      <c r="F3" s="8"/>
      <c r="G3" s="8"/>
      <c r="H3" s="8"/>
      <c r="I3" s="8"/>
      <c r="J3" s="8"/>
      <c r="K3" s="8"/>
      <c r="L3" s="9" t="s">
        <v>4</v>
      </c>
      <c r="M3" s="10" t="s">
        <v>5</v>
      </c>
      <c r="N3" s="8"/>
      <c r="O3" s="8"/>
      <c r="P3" s="8"/>
      <c r="Q3" s="11"/>
      <c r="R3" s="11"/>
      <c r="S3" s="8"/>
      <c r="T3" s="12"/>
    </row>
    <row r="4" spans="1:20" ht="24" customHeight="1" x14ac:dyDescent="0.15">
      <c r="A4" s="13"/>
      <c r="B4" s="14" t="s">
        <v>6</v>
      </c>
      <c r="C4" s="15"/>
      <c r="D4" s="16"/>
      <c r="E4" s="17" t="s">
        <v>7</v>
      </c>
      <c r="F4" s="17" t="s">
        <v>8</v>
      </c>
      <c r="G4" s="18" t="s">
        <v>9</v>
      </c>
      <c r="H4" s="16"/>
      <c r="I4" s="17" t="s">
        <v>10</v>
      </c>
      <c r="J4" s="18" t="s">
        <v>11</v>
      </c>
      <c r="K4" s="15"/>
      <c r="L4" s="19"/>
      <c r="M4" s="18" t="s">
        <v>6</v>
      </c>
      <c r="N4" s="16"/>
      <c r="O4" s="17" t="s">
        <v>7</v>
      </c>
      <c r="P4" s="20" t="s">
        <v>8</v>
      </c>
      <c r="Q4" s="21" t="s">
        <v>9</v>
      </c>
      <c r="R4" s="17" t="s">
        <v>10</v>
      </c>
      <c r="S4" s="18" t="s">
        <v>11</v>
      </c>
      <c r="T4" s="22"/>
    </row>
    <row r="5" spans="1:20" ht="24" customHeight="1" x14ac:dyDescent="0.15">
      <c r="A5" s="23" t="s">
        <v>12</v>
      </c>
      <c r="B5" s="24" t="s">
        <v>13</v>
      </c>
      <c r="C5" s="25"/>
      <c r="D5" s="26"/>
      <c r="E5" s="27" t="s">
        <v>14</v>
      </c>
      <c r="F5" s="27" t="s">
        <v>15</v>
      </c>
      <c r="G5" s="28">
        <v>39600000</v>
      </c>
      <c r="H5" s="29"/>
      <c r="I5" s="30">
        <v>39000000</v>
      </c>
      <c r="J5" s="31">
        <f t="shared" ref="J5:J13" si="0">I5-G5</f>
        <v>-600000</v>
      </c>
      <c r="K5" s="15"/>
      <c r="L5" s="32">
        <v>1</v>
      </c>
      <c r="M5" s="25" t="s">
        <v>16</v>
      </c>
      <c r="N5" s="26"/>
      <c r="O5" s="33" t="s">
        <v>17</v>
      </c>
      <c r="P5" s="27" t="s">
        <v>18</v>
      </c>
      <c r="Q5" s="34">
        <v>422900000</v>
      </c>
      <c r="R5" s="34">
        <v>650492800</v>
      </c>
      <c r="S5" s="31">
        <f t="shared" ref="S5:S24" si="1">R5-Q5</f>
        <v>227592800</v>
      </c>
      <c r="T5" s="22"/>
    </row>
    <row r="6" spans="1:20" ht="24" customHeight="1" x14ac:dyDescent="0.15">
      <c r="A6" s="35"/>
      <c r="B6" s="36"/>
      <c r="C6" s="37"/>
      <c r="D6" s="38"/>
      <c r="E6" s="27" t="s">
        <v>19</v>
      </c>
      <c r="F6" s="27" t="s">
        <v>20</v>
      </c>
      <c r="G6" s="28">
        <v>545400000</v>
      </c>
      <c r="H6" s="29"/>
      <c r="I6" s="39">
        <v>800712800</v>
      </c>
      <c r="J6" s="31">
        <f t="shared" si="0"/>
        <v>255312800</v>
      </c>
      <c r="K6" s="15"/>
      <c r="L6" s="40"/>
      <c r="M6" s="37"/>
      <c r="N6" s="38"/>
      <c r="O6" s="41"/>
      <c r="P6" s="27" t="s">
        <v>21</v>
      </c>
      <c r="Q6" s="30">
        <v>62780000</v>
      </c>
      <c r="R6" s="30">
        <v>20585000</v>
      </c>
      <c r="S6" s="31">
        <f t="shared" si="1"/>
        <v>-42195000</v>
      </c>
      <c r="T6" s="22"/>
    </row>
    <row r="7" spans="1:20" ht="24" customHeight="1" x14ac:dyDescent="0.15">
      <c r="A7" s="42"/>
      <c r="B7" s="43"/>
      <c r="C7" s="44"/>
      <c r="D7" s="45"/>
      <c r="E7" s="46" t="s">
        <v>22</v>
      </c>
      <c r="F7" s="47"/>
      <c r="G7" s="48">
        <f>G5+G6</f>
        <v>585000000</v>
      </c>
      <c r="H7" s="49"/>
      <c r="I7" s="50">
        <f>I5+I6</f>
        <v>839712800</v>
      </c>
      <c r="J7" s="51">
        <f t="shared" si="0"/>
        <v>254712800</v>
      </c>
      <c r="K7" s="52"/>
      <c r="L7" s="40"/>
      <c r="M7" s="37"/>
      <c r="N7" s="38"/>
      <c r="O7" s="41"/>
      <c r="P7" s="27" t="s">
        <v>23</v>
      </c>
      <c r="Q7" s="30">
        <v>34800000</v>
      </c>
      <c r="R7" s="30">
        <v>50430830</v>
      </c>
      <c r="S7" s="31">
        <f t="shared" si="1"/>
        <v>15630830</v>
      </c>
      <c r="T7" s="22"/>
    </row>
    <row r="8" spans="1:20" ht="24" customHeight="1" x14ac:dyDescent="0.15">
      <c r="A8" s="23" t="s">
        <v>24</v>
      </c>
      <c r="B8" s="24" t="s">
        <v>25</v>
      </c>
      <c r="C8" s="25"/>
      <c r="D8" s="26"/>
      <c r="E8" s="27" t="s">
        <v>26</v>
      </c>
      <c r="F8" s="27" t="s">
        <v>26</v>
      </c>
      <c r="G8" s="28">
        <v>7000000</v>
      </c>
      <c r="H8" s="29"/>
      <c r="I8" s="34">
        <v>0</v>
      </c>
      <c r="J8" s="53">
        <f t="shared" si="0"/>
        <v>-7000000</v>
      </c>
      <c r="K8" s="15"/>
      <c r="L8" s="40"/>
      <c r="M8" s="37"/>
      <c r="N8" s="38"/>
      <c r="O8" s="41"/>
      <c r="P8" s="54" t="s">
        <v>27</v>
      </c>
      <c r="Q8" s="30">
        <v>19000000</v>
      </c>
      <c r="R8" s="30">
        <v>63970000</v>
      </c>
      <c r="S8" s="31">
        <f t="shared" si="1"/>
        <v>44970000</v>
      </c>
      <c r="T8" s="22"/>
    </row>
    <row r="9" spans="1:20" ht="24" customHeight="1" x14ac:dyDescent="0.15">
      <c r="A9" s="42"/>
      <c r="B9" s="43"/>
      <c r="C9" s="44"/>
      <c r="D9" s="45"/>
      <c r="E9" s="46" t="s">
        <v>28</v>
      </c>
      <c r="F9" s="47"/>
      <c r="G9" s="48">
        <f>G8</f>
        <v>7000000</v>
      </c>
      <c r="H9" s="55"/>
      <c r="I9" s="56">
        <v>0</v>
      </c>
      <c r="J9" s="57">
        <f t="shared" si="0"/>
        <v>-7000000</v>
      </c>
      <c r="K9" s="52"/>
      <c r="L9" s="40"/>
      <c r="M9" s="37"/>
      <c r="N9" s="37"/>
      <c r="O9" s="58" t="s">
        <v>29</v>
      </c>
      <c r="P9" s="58"/>
      <c r="Q9" s="59">
        <f>Q5+Q6+Q7+Q8</f>
        <v>539480000</v>
      </c>
      <c r="R9" s="59">
        <f>R5+R6+R7+R8</f>
        <v>785478630</v>
      </c>
      <c r="S9" s="51">
        <f t="shared" si="1"/>
        <v>245998630</v>
      </c>
      <c r="T9" s="60"/>
    </row>
    <row r="10" spans="1:20" ht="24" customHeight="1" x14ac:dyDescent="0.15">
      <c r="A10" s="23" t="s">
        <v>30</v>
      </c>
      <c r="B10" s="24" t="s">
        <v>31</v>
      </c>
      <c r="C10" s="25"/>
      <c r="D10" s="26"/>
      <c r="E10" s="27" t="s">
        <v>31</v>
      </c>
      <c r="F10" s="27" t="s">
        <v>32</v>
      </c>
      <c r="G10" s="28">
        <v>38000000</v>
      </c>
      <c r="H10" s="29"/>
      <c r="I10" s="30">
        <v>45000000</v>
      </c>
      <c r="J10" s="31">
        <f t="shared" si="0"/>
        <v>7000000</v>
      </c>
      <c r="K10" s="15"/>
      <c r="L10" s="40"/>
      <c r="M10" s="37"/>
      <c r="N10" s="38"/>
      <c r="O10" s="61" t="s">
        <v>33</v>
      </c>
      <c r="P10" s="27" t="s">
        <v>34</v>
      </c>
      <c r="Q10" s="30">
        <v>2000000</v>
      </c>
      <c r="R10" s="30">
        <v>2000000</v>
      </c>
      <c r="S10" s="31">
        <f t="shared" si="1"/>
        <v>0</v>
      </c>
      <c r="T10" s="22"/>
    </row>
    <row r="11" spans="1:20" ht="24" customHeight="1" x14ac:dyDescent="0.15">
      <c r="A11" s="42"/>
      <c r="B11" s="36"/>
      <c r="C11" s="37"/>
      <c r="D11" s="38"/>
      <c r="E11" s="46" t="s">
        <v>35</v>
      </c>
      <c r="F11" s="47"/>
      <c r="G11" s="48">
        <f>G10</f>
        <v>38000000</v>
      </c>
      <c r="H11" s="55"/>
      <c r="I11" s="59">
        <f>I10</f>
        <v>45000000</v>
      </c>
      <c r="J11" s="51">
        <f t="shared" si="0"/>
        <v>7000000</v>
      </c>
      <c r="K11" s="52"/>
      <c r="L11" s="40"/>
      <c r="M11" s="37"/>
      <c r="N11" s="38"/>
      <c r="O11" s="62"/>
      <c r="P11" s="27" t="s">
        <v>36</v>
      </c>
      <c r="Q11" s="30">
        <v>720000</v>
      </c>
      <c r="R11" s="30">
        <v>720000</v>
      </c>
      <c r="S11" s="31">
        <f t="shared" si="1"/>
        <v>0</v>
      </c>
      <c r="T11" s="22"/>
    </row>
    <row r="12" spans="1:20" ht="24" customHeight="1" x14ac:dyDescent="0.15">
      <c r="A12" s="63" t="s">
        <v>37</v>
      </c>
      <c r="B12" s="64" t="s">
        <v>38</v>
      </c>
      <c r="C12" s="64"/>
      <c r="D12" s="64"/>
      <c r="E12" s="27" t="s">
        <v>39</v>
      </c>
      <c r="F12" s="27" t="s">
        <v>38</v>
      </c>
      <c r="G12" s="28">
        <v>0</v>
      </c>
      <c r="H12" s="29"/>
      <c r="I12" s="30">
        <v>30000</v>
      </c>
      <c r="J12" s="31">
        <f t="shared" si="0"/>
        <v>30000</v>
      </c>
      <c r="K12" s="15"/>
      <c r="L12" s="40"/>
      <c r="M12" s="37"/>
      <c r="N12" s="37"/>
      <c r="O12" s="65" t="s">
        <v>40</v>
      </c>
      <c r="P12" s="66"/>
      <c r="Q12" s="59">
        <f>Q10+Q11</f>
        <v>2720000</v>
      </c>
      <c r="R12" s="59">
        <f>R10+R11</f>
        <v>2720000</v>
      </c>
      <c r="S12" s="51">
        <f t="shared" si="1"/>
        <v>0</v>
      </c>
      <c r="T12" s="60"/>
    </row>
    <row r="13" spans="1:20" ht="24" customHeight="1" x14ac:dyDescent="0.15">
      <c r="A13" s="67"/>
      <c r="B13" s="64"/>
      <c r="C13" s="64"/>
      <c r="D13" s="64"/>
      <c r="E13" s="68" t="s">
        <v>41</v>
      </c>
      <c r="F13" s="47"/>
      <c r="G13" s="49">
        <f>G12</f>
        <v>0</v>
      </c>
      <c r="H13" s="69"/>
      <c r="I13" s="59">
        <f>I12</f>
        <v>30000</v>
      </c>
      <c r="J13" s="51">
        <f t="shared" si="0"/>
        <v>30000</v>
      </c>
      <c r="K13" s="52"/>
      <c r="L13" s="40"/>
      <c r="M13" s="37"/>
      <c r="N13" s="37"/>
      <c r="O13" s="64" t="s">
        <v>42</v>
      </c>
      <c r="P13" s="27" t="s">
        <v>43</v>
      </c>
      <c r="Q13" s="30">
        <v>2800000</v>
      </c>
      <c r="R13" s="30">
        <v>6854170</v>
      </c>
      <c r="S13" s="70">
        <f t="shared" si="1"/>
        <v>4054170</v>
      </c>
      <c r="T13" s="71"/>
    </row>
    <row r="14" spans="1:20" ht="24" customHeight="1" x14ac:dyDescent="0.15">
      <c r="A14" s="72"/>
      <c r="B14" s="73"/>
      <c r="C14" s="73"/>
      <c r="D14" s="73"/>
      <c r="E14" s="74"/>
      <c r="F14" s="74"/>
      <c r="G14" s="74"/>
      <c r="H14" s="74"/>
      <c r="I14" s="74"/>
      <c r="J14" s="74"/>
      <c r="K14" s="75"/>
      <c r="L14" s="40"/>
      <c r="M14" s="37"/>
      <c r="N14" s="37"/>
      <c r="O14" s="64"/>
      <c r="P14" s="27" t="s">
        <v>44</v>
      </c>
      <c r="Q14" s="30">
        <v>6000000</v>
      </c>
      <c r="R14" s="30">
        <v>6000000</v>
      </c>
      <c r="S14" s="70">
        <f t="shared" si="1"/>
        <v>0</v>
      </c>
      <c r="T14" s="71"/>
    </row>
    <row r="15" spans="1:20" ht="24" customHeight="1" x14ac:dyDescent="0.15">
      <c r="A15" s="76"/>
      <c r="B15" s="73"/>
      <c r="C15" s="73"/>
      <c r="D15" s="73"/>
      <c r="E15" s="73"/>
      <c r="F15" s="73"/>
      <c r="G15" s="73"/>
      <c r="H15" s="73"/>
      <c r="I15" s="73"/>
      <c r="J15" s="73"/>
      <c r="K15" s="77"/>
      <c r="L15" s="40"/>
      <c r="M15" s="37"/>
      <c r="N15" s="37"/>
      <c r="O15" s="64"/>
      <c r="P15" s="27" t="s">
        <v>45</v>
      </c>
      <c r="Q15" s="30">
        <v>2000000</v>
      </c>
      <c r="R15" s="30">
        <v>1660000</v>
      </c>
      <c r="S15" s="70">
        <f t="shared" si="1"/>
        <v>-340000</v>
      </c>
      <c r="T15" s="71"/>
    </row>
    <row r="16" spans="1:20" ht="24" customHeight="1" x14ac:dyDescent="0.15">
      <c r="A16" s="76"/>
      <c r="B16" s="73"/>
      <c r="C16" s="73"/>
      <c r="D16" s="73"/>
      <c r="E16" s="73"/>
      <c r="F16" s="73"/>
      <c r="G16" s="73"/>
      <c r="H16" s="73"/>
      <c r="I16" s="73"/>
      <c r="J16" s="73"/>
      <c r="K16" s="77"/>
      <c r="L16" s="40"/>
      <c r="M16" s="37"/>
      <c r="N16" s="37"/>
      <c r="O16" s="64"/>
      <c r="P16" s="54" t="s">
        <v>46</v>
      </c>
      <c r="Q16" s="30">
        <v>10000000</v>
      </c>
      <c r="R16" s="30">
        <v>7000000</v>
      </c>
      <c r="S16" s="70">
        <f t="shared" si="1"/>
        <v>-3000000</v>
      </c>
      <c r="T16" s="71"/>
    </row>
    <row r="17" spans="1:21" ht="24" customHeight="1" x14ac:dyDescent="0.15">
      <c r="A17" s="76"/>
      <c r="B17" s="73"/>
      <c r="C17" s="73"/>
      <c r="D17" s="73"/>
      <c r="E17" s="73"/>
      <c r="F17" s="73"/>
      <c r="G17" s="73"/>
      <c r="H17" s="73"/>
      <c r="I17" s="73"/>
      <c r="J17" s="73"/>
      <c r="K17" s="77"/>
      <c r="L17" s="78"/>
      <c r="M17" s="37"/>
      <c r="N17" s="37"/>
      <c r="O17" s="79" t="s">
        <v>47</v>
      </c>
      <c r="P17" s="80"/>
      <c r="Q17" s="81">
        <f>Q13+Q14+Q15+Q16</f>
        <v>20800000</v>
      </c>
      <c r="R17" s="81">
        <f>R13+R14+R15+R16</f>
        <v>21514170</v>
      </c>
      <c r="S17" s="82">
        <f t="shared" si="1"/>
        <v>714170</v>
      </c>
      <c r="T17" s="83"/>
    </row>
    <row r="18" spans="1:21" ht="24" customHeight="1" x14ac:dyDescent="0.15">
      <c r="A18" s="76"/>
      <c r="B18" s="73"/>
      <c r="C18" s="73"/>
      <c r="D18" s="73"/>
      <c r="E18" s="73"/>
      <c r="F18" s="73"/>
      <c r="G18" s="73"/>
      <c r="H18" s="73"/>
      <c r="I18" s="73"/>
      <c r="J18" s="73"/>
      <c r="K18" s="77"/>
      <c r="L18" s="64" t="s">
        <v>24</v>
      </c>
      <c r="M18" s="84" t="s">
        <v>48</v>
      </c>
      <c r="N18" s="64"/>
      <c r="O18" s="85" t="s">
        <v>48</v>
      </c>
      <c r="P18" s="86" t="s">
        <v>49</v>
      </c>
      <c r="Q18" s="87">
        <v>20000000</v>
      </c>
      <c r="R18" s="87">
        <v>20000000</v>
      </c>
      <c r="S18" s="88">
        <f t="shared" si="1"/>
        <v>0</v>
      </c>
      <c r="T18" s="89"/>
    </row>
    <row r="19" spans="1:21" ht="24" customHeight="1" x14ac:dyDescent="0.15">
      <c r="A19" s="76"/>
      <c r="B19" s="73"/>
      <c r="C19" s="73"/>
      <c r="D19" s="73"/>
      <c r="E19" s="73"/>
      <c r="F19" s="73"/>
      <c r="G19" s="73"/>
      <c r="H19" s="73"/>
      <c r="I19" s="73"/>
      <c r="J19" s="73"/>
      <c r="K19" s="77"/>
      <c r="L19" s="64"/>
      <c r="M19" s="84"/>
      <c r="N19" s="64"/>
      <c r="O19" s="79" t="s">
        <v>50</v>
      </c>
      <c r="P19" s="90"/>
      <c r="Q19" s="91">
        <f>Q18</f>
        <v>20000000</v>
      </c>
      <c r="R19" s="91">
        <v>20000000</v>
      </c>
      <c r="S19" s="92">
        <f t="shared" si="1"/>
        <v>0</v>
      </c>
      <c r="T19" s="93"/>
    </row>
    <row r="20" spans="1:21" ht="24" customHeight="1" x14ac:dyDescent="0.15">
      <c r="A20" s="76"/>
      <c r="B20" s="73"/>
      <c r="C20" s="73"/>
      <c r="D20" s="73"/>
      <c r="E20" s="73"/>
      <c r="F20" s="73"/>
      <c r="G20" s="73"/>
      <c r="H20" s="73"/>
      <c r="I20" s="73"/>
      <c r="J20" s="73"/>
      <c r="K20" s="77"/>
      <c r="L20" s="64" t="s">
        <v>51</v>
      </c>
      <c r="M20" s="84" t="s">
        <v>52</v>
      </c>
      <c r="N20" s="64"/>
      <c r="O20" s="94" t="s">
        <v>52</v>
      </c>
      <c r="P20" s="94" t="s">
        <v>52</v>
      </c>
      <c r="Q20" s="87">
        <v>0</v>
      </c>
      <c r="R20" s="87">
        <v>30000</v>
      </c>
      <c r="S20" s="95">
        <f t="shared" si="1"/>
        <v>30000</v>
      </c>
      <c r="T20" s="96"/>
    </row>
    <row r="21" spans="1:21" ht="24" customHeight="1" x14ac:dyDescent="0.15">
      <c r="A21" s="76"/>
      <c r="B21" s="73"/>
      <c r="C21" s="73"/>
      <c r="D21" s="73"/>
      <c r="E21" s="73"/>
      <c r="F21" s="73"/>
      <c r="G21" s="73"/>
      <c r="H21" s="73"/>
      <c r="I21" s="73"/>
      <c r="J21" s="73"/>
      <c r="K21" s="77"/>
      <c r="L21" s="64"/>
      <c r="M21" s="84"/>
      <c r="N21" s="64"/>
      <c r="O21" s="79" t="s">
        <v>53</v>
      </c>
      <c r="P21" s="80"/>
      <c r="Q21" s="91">
        <v>0</v>
      </c>
      <c r="R21" s="91">
        <f>R20</f>
        <v>30000</v>
      </c>
      <c r="S21" s="97">
        <f t="shared" si="1"/>
        <v>30000</v>
      </c>
      <c r="T21" s="98"/>
    </row>
    <row r="22" spans="1:21" ht="24" customHeight="1" x14ac:dyDescent="0.15">
      <c r="A22" s="76"/>
      <c r="B22" s="73"/>
      <c r="C22" s="73"/>
      <c r="D22" s="73"/>
      <c r="E22" s="73"/>
      <c r="F22" s="73"/>
      <c r="G22" s="73"/>
      <c r="H22" s="73"/>
      <c r="I22" s="73"/>
      <c r="J22" s="73"/>
      <c r="K22" s="77"/>
      <c r="L22" s="64" t="s">
        <v>37</v>
      </c>
      <c r="M22" s="99" t="s">
        <v>54</v>
      </c>
      <c r="N22" s="99"/>
      <c r="O22" s="100" t="s">
        <v>54</v>
      </c>
      <c r="P22" s="101" t="s">
        <v>55</v>
      </c>
      <c r="Q22" s="87">
        <v>40000000</v>
      </c>
      <c r="R22" s="87">
        <v>55000000</v>
      </c>
      <c r="S22" s="53">
        <f t="shared" si="1"/>
        <v>15000000</v>
      </c>
      <c r="T22" s="102"/>
      <c r="U22" s="103"/>
    </row>
    <row r="23" spans="1:21" ht="24" customHeight="1" x14ac:dyDescent="0.15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6"/>
      <c r="L23" s="64"/>
      <c r="M23" s="44"/>
      <c r="N23" s="44"/>
      <c r="O23" s="79" t="s">
        <v>56</v>
      </c>
      <c r="P23" s="80"/>
      <c r="Q23" s="91">
        <v>40000000</v>
      </c>
      <c r="R23" s="91">
        <v>55000000</v>
      </c>
      <c r="S23" s="57">
        <f t="shared" si="1"/>
        <v>15000000</v>
      </c>
      <c r="T23" s="107"/>
    </row>
    <row r="24" spans="1:21" ht="26.25" customHeight="1" thickBot="1" x14ac:dyDescent="0.2">
      <c r="A24" s="108" t="s">
        <v>57</v>
      </c>
      <c r="B24" s="109"/>
      <c r="C24" s="109"/>
      <c r="D24" s="109"/>
      <c r="E24" s="109"/>
      <c r="F24" s="110"/>
      <c r="G24" s="111">
        <f>G7+G9+G11+G13</f>
        <v>630000000</v>
      </c>
      <c r="H24" s="110"/>
      <c r="I24" s="112">
        <f>I7+I11+I13</f>
        <v>884742800</v>
      </c>
      <c r="J24" s="113">
        <f>J7+J9+J11+J13</f>
        <v>254742800</v>
      </c>
      <c r="K24" s="110"/>
      <c r="L24" s="114"/>
      <c r="M24" s="115" t="s">
        <v>58</v>
      </c>
      <c r="N24" s="109"/>
      <c r="O24" s="116"/>
      <c r="P24" s="117"/>
      <c r="Q24" s="118">
        <f>Q9+Q12+Q17+Q19+Q23</f>
        <v>623000000</v>
      </c>
      <c r="R24" s="118">
        <f>R9+R12+R17+R19+R21+R23</f>
        <v>884742800</v>
      </c>
      <c r="S24" s="113">
        <f t="shared" si="1"/>
        <v>261742800</v>
      </c>
      <c r="T24" s="119"/>
      <c r="U24" s="103"/>
    </row>
    <row r="25" spans="1:21" ht="76.7" customHeight="1" x14ac:dyDescent="0.15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</row>
    <row r="26" spans="1:21" ht="14.45" customHeight="1" x14ac:dyDescent="0.15">
      <c r="K26" s="121" t="s">
        <v>59</v>
      </c>
      <c r="L26" s="121"/>
    </row>
    <row r="27" spans="1:21" ht="113.65" customHeight="1" x14ac:dyDescent="0.15"/>
  </sheetData>
  <mergeCells count="83">
    <mergeCell ref="L22:L23"/>
    <mergeCell ref="M22:N23"/>
    <mergeCell ref="S22:T22"/>
    <mergeCell ref="O23:P23"/>
    <mergeCell ref="S23:T23"/>
    <mergeCell ref="A24:F24"/>
    <mergeCell ref="G24:H24"/>
    <mergeCell ref="J24:K24"/>
    <mergeCell ref="M24:P24"/>
    <mergeCell ref="S24:T24"/>
    <mergeCell ref="O19:P19"/>
    <mergeCell ref="S19:T19"/>
    <mergeCell ref="L20:L21"/>
    <mergeCell ref="M20:N21"/>
    <mergeCell ref="S20:T20"/>
    <mergeCell ref="O21:P21"/>
    <mergeCell ref="S21:T21"/>
    <mergeCell ref="S13:T13"/>
    <mergeCell ref="A14:K23"/>
    <mergeCell ref="S14:T14"/>
    <mergeCell ref="S15:T15"/>
    <mergeCell ref="S16:T16"/>
    <mergeCell ref="O17:P17"/>
    <mergeCell ref="S17:T17"/>
    <mergeCell ref="L18:L19"/>
    <mergeCell ref="M18:N19"/>
    <mergeCell ref="S18:T18"/>
    <mergeCell ref="A12:A13"/>
    <mergeCell ref="B12:D13"/>
    <mergeCell ref="G12:H12"/>
    <mergeCell ref="J12:K12"/>
    <mergeCell ref="O12:P12"/>
    <mergeCell ref="S12:T12"/>
    <mergeCell ref="E13:F13"/>
    <mergeCell ref="G13:H13"/>
    <mergeCell ref="J13:K13"/>
    <mergeCell ref="O13:O16"/>
    <mergeCell ref="A10:A11"/>
    <mergeCell ref="B10:D11"/>
    <mergeCell ref="G10:H10"/>
    <mergeCell ref="J10:K10"/>
    <mergeCell ref="O10:O11"/>
    <mergeCell ref="S10:T10"/>
    <mergeCell ref="E11:F11"/>
    <mergeCell ref="G11:H11"/>
    <mergeCell ref="J11:K11"/>
    <mergeCell ref="S11:T11"/>
    <mergeCell ref="A8:A9"/>
    <mergeCell ref="B8:D9"/>
    <mergeCell ref="G8:H8"/>
    <mergeCell ref="J8:K8"/>
    <mergeCell ref="S8:T8"/>
    <mergeCell ref="E9:F9"/>
    <mergeCell ref="G9:H9"/>
    <mergeCell ref="J9:K9"/>
    <mergeCell ref="O9:P9"/>
    <mergeCell ref="S9:T9"/>
    <mergeCell ref="J6:K6"/>
    <mergeCell ref="S6:T6"/>
    <mergeCell ref="E7:F7"/>
    <mergeCell ref="G7:H7"/>
    <mergeCell ref="J7:K7"/>
    <mergeCell ref="S7:T7"/>
    <mergeCell ref="S4:T4"/>
    <mergeCell ref="A5:A7"/>
    <mergeCell ref="B5:D7"/>
    <mergeCell ref="G5:H5"/>
    <mergeCell ref="J5:K5"/>
    <mergeCell ref="L5:L17"/>
    <mergeCell ref="M5:N17"/>
    <mergeCell ref="O5:O8"/>
    <mergeCell ref="S5:T5"/>
    <mergeCell ref="G6:H6"/>
    <mergeCell ref="A1:T1"/>
    <mergeCell ref="R2:T2"/>
    <mergeCell ref="A3:A4"/>
    <mergeCell ref="B3:K3"/>
    <mergeCell ref="L3:L4"/>
    <mergeCell ref="M3:T3"/>
    <mergeCell ref="B4:D4"/>
    <mergeCell ref="G4:H4"/>
    <mergeCell ref="J4:K4"/>
    <mergeCell ref="M4:N4"/>
  </mergeCells>
  <phoneticPr fontId="2" type="noConversion"/>
  <pageMargins left="0.59055118110236227" right="0.59055118110236227" top="0.98425196850393704" bottom="0.59055118110236227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2021년 예산 보고</vt:lpstr>
      <vt:lpstr>'2021년 예산 보고'!Print_Area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2021-03-31T00:41:42Z</dcterms:created>
  <dcterms:modified xsi:type="dcterms:W3CDTF">2021-03-31T00:41:58Z</dcterms:modified>
</cp:coreProperties>
</file>