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\Desktop\2021년 장기요양 사업\2020년 결산 및 2021년 예산\2021년 예산\"/>
    </mc:Choice>
  </mc:AlternateContent>
  <bookViews>
    <workbookView xWindow="0" yWindow="0" windowWidth="24000" windowHeight="9585"/>
  </bookViews>
  <sheets>
    <sheet name="2021년 예산" sheetId="1" r:id="rId1"/>
  </sheets>
  <calcPr calcId="162913" iterateDelta="1.0000000474974513E-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3" i="1" l="1"/>
  <c r="Q23" i="1"/>
  <c r="S22" i="1"/>
  <c r="R22" i="1"/>
  <c r="Q22" i="1"/>
  <c r="S21" i="1"/>
  <c r="S20" i="1"/>
  <c r="R20" i="1"/>
  <c r="Q20" i="1"/>
  <c r="S19" i="1"/>
  <c r="S18" i="1"/>
  <c r="R18" i="1"/>
  <c r="Q18" i="1"/>
  <c r="S17" i="1"/>
  <c r="S16" i="1"/>
  <c r="R16" i="1"/>
  <c r="Q16" i="1"/>
  <c r="S15" i="1"/>
  <c r="S14" i="1"/>
  <c r="S13" i="1"/>
  <c r="S12" i="1"/>
  <c r="S11" i="1"/>
  <c r="S10" i="1"/>
  <c r="R9" i="1"/>
  <c r="S9" i="1" s="1"/>
  <c r="S23" i="1" s="1"/>
  <c r="Q9" i="1"/>
  <c r="J9" i="1"/>
  <c r="I9" i="1"/>
  <c r="G9" i="1"/>
  <c r="S8" i="1"/>
  <c r="J8" i="1"/>
  <c r="S7" i="1"/>
  <c r="I7" i="1"/>
  <c r="I23" i="1" s="1"/>
  <c r="G7" i="1"/>
  <c r="G23" i="1" s="1"/>
  <c r="S6" i="1"/>
  <c r="J6" i="1"/>
  <c r="S5" i="1"/>
  <c r="J5" i="1"/>
  <c r="J7" i="1" l="1"/>
  <c r="J23" i="1" s="1"/>
</calcChain>
</file>

<file path=xl/sharedStrings.xml><?xml version="1.0" encoding="utf-8"?>
<sst xmlns="http://schemas.openxmlformats.org/spreadsheetml/2006/main" count="59" uniqueCount="53">
  <si>
    <t>2021년 사단법인복지세상미래 후원금 예산 총괄표</t>
    <phoneticPr fontId="2" type="noConversion"/>
  </si>
  <si>
    <t>(단위: 원)</t>
    <phoneticPr fontId="2" type="noConversion"/>
  </si>
  <si>
    <t>순번</t>
  </si>
  <si>
    <t>세입</t>
  </si>
  <si>
    <t>세출</t>
  </si>
  <si>
    <t>관</t>
  </si>
  <si>
    <t>항</t>
  </si>
  <si>
    <t>목</t>
  </si>
  <si>
    <t>2020년 예산(A)</t>
    <phoneticPr fontId="2" type="noConversion"/>
  </si>
  <si>
    <t>2021년 예산(B)</t>
    <phoneticPr fontId="2" type="noConversion"/>
  </si>
  <si>
    <t>증감액(B-A)</t>
    <phoneticPr fontId="2" type="noConversion"/>
  </si>
  <si>
    <t>순번</t>
    <phoneticPr fontId="2" type="noConversion"/>
  </si>
  <si>
    <t>2020년 예산(A)</t>
    <phoneticPr fontId="2" type="noConversion"/>
  </si>
  <si>
    <t>2021년 예산(B)</t>
    <phoneticPr fontId="2" type="noConversion"/>
  </si>
  <si>
    <t>증감액(B-A)</t>
    <phoneticPr fontId="2" type="noConversion"/>
  </si>
  <si>
    <t>1</t>
    <phoneticPr fontId="2" type="noConversion"/>
  </si>
  <si>
    <t>후원금수입</t>
    <phoneticPr fontId="2" type="noConversion"/>
  </si>
  <si>
    <t>후원금수입</t>
    <phoneticPr fontId="2" type="noConversion"/>
  </si>
  <si>
    <t>지정후원금</t>
    <phoneticPr fontId="2" type="noConversion"/>
  </si>
  <si>
    <t>사무비</t>
  </si>
  <si>
    <t>인건비</t>
  </si>
  <si>
    <t>급여</t>
  </si>
  <si>
    <t>비지정후원금</t>
    <phoneticPr fontId="2" type="noConversion"/>
  </si>
  <si>
    <t>각종수당</t>
  </si>
  <si>
    <t>후원금 수입 소계</t>
    <phoneticPr fontId="2" type="noConversion"/>
  </si>
  <si>
    <t>퇴직금 및 퇴직적립금</t>
  </si>
  <si>
    <t>2</t>
    <phoneticPr fontId="2" type="noConversion"/>
  </si>
  <si>
    <t>이월금</t>
    <phoneticPr fontId="2" type="noConversion"/>
  </si>
  <si>
    <t>전년도 이월금</t>
    <phoneticPr fontId="2" type="noConversion"/>
  </si>
  <si>
    <t>전년도이월금</t>
    <phoneticPr fontId="2" type="noConversion"/>
  </si>
  <si>
    <t>사회보험부담금</t>
  </si>
  <si>
    <t>이월금 소계</t>
    <phoneticPr fontId="2" type="noConversion"/>
  </si>
  <si>
    <t>인건비 소계</t>
    <phoneticPr fontId="2" type="noConversion"/>
  </si>
  <si>
    <t>운영비</t>
  </si>
  <si>
    <t>수용비 및 수수료</t>
    <phoneticPr fontId="2" type="noConversion"/>
  </si>
  <si>
    <t>회의비</t>
    <phoneticPr fontId="2" type="noConversion"/>
  </si>
  <si>
    <t>여비</t>
    <phoneticPr fontId="2" type="noConversion"/>
  </si>
  <si>
    <t>차량비</t>
    <phoneticPr fontId="2" type="noConversion"/>
  </si>
  <si>
    <t>공공요금</t>
    <phoneticPr fontId="2" type="noConversion"/>
  </si>
  <si>
    <t>기타운영비</t>
    <phoneticPr fontId="2" type="noConversion"/>
  </si>
  <si>
    <t>운영비 소계</t>
    <phoneticPr fontId="2" type="noConversion"/>
  </si>
  <si>
    <t>재산조성비</t>
    <phoneticPr fontId="2" type="noConversion"/>
  </si>
  <si>
    <t>자산취득비</t>
    <phoneticPr fontId="2" type="noConversion"/>
  </si>
  <si>
    <t>재산조성비 소계</t>
    <phoneticPr fontId="2" type="noConversion"/>
  </si>
  <si>
    <t>전출금</t>
    <phoneticPr fontId="2" type="noConversion"/>
  </si>
  <si>
    <t>전출금</t>
    <phoneticPr fontId="2" type="noConversion"/>
  </si>
  <si>
    <t>법인전출금</t>
    <phoneticPr fontId="2" type="noConversion"/>
  </si>
  <si>
    <t>전출금 소계</t>
    <phoneticPr fontId="2" type="noConversion"/>
  </si>
  <si>
    <t>사업비</t>
    <phoneticPr fontId="2" type="noConversion"/>
  </si>
  <si>
    <t>사업비</t>
  </si>
  <si>
    <t>사업비 소계</t>
    <phoneticPr fontId="2" type="noConversion"/>
  </si>
  <si>
    <t>세입 합계</t>
    <phoneticPr fontId="2" type="noConversion"/>
  </si>
  <si>
    <t>세출합계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</si>
</sst>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\▲#,##0"/>
  </numFmts>
  <fonts count="10" x14ac:knownFonts="1">
    <font>
      <sz val="11"/>
      <name val="돋움"/>
      <family val="3"/>
      <charset val="129"/>
    </font>
    <font>
      <b/>
      <sz val="24"/>
      <color indexed="8"/>
      <name val="굴림체"/>
      <family val="3"/>
      <charset val="129"/>
    </font>
    <font>
      <sz val="8"/>
      <name val="돋움"/>
      <family val="3"/>
      <charset val="129"/>
    </font>
    <font>
      <sz val="24"/>
      <name val="돋움"/>
      <family val="3"/>
      <charset val="129"/>
    </font>
    <font>
      <b/>
      <sz val="26"/>
      <color indexed="8"/>
      <name val="굴림체"/>
      <family val="3"/>
      <charset val="129"/>
    </font>
    <font>
      <sz val="10"/>
      <color indexed="8"/>
      <name val="굴림체"/>
      <family val="3"/>
      <charset val="129"/>
    </font>
    <font>
      <sz val="9"/>
      <color indexed="8"/>
      <name val="굴림체"/>
      <family val="3"/>
      <charset val="129"/>
    </font>
    <font>
      <b/>
      <sz val="9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49" fontId="4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176" fontId="9" fillId="2" borderId="20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176" fontId="7" fillId="2" borderId="20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76" fontId="9" fillId="2" borderId="19" xfId="0" applyNumberFormat="1" applyFont="1" applyFill="1" applyBorder="1" applyAlignment="1">
      <alignment horizontal="center" vertical="center"/>
    </xf>
    <xf numFmtId="177" fontId="9" fillId="2" borderId="19" xfId="0" applyNumberFormat="1" applyFont="1" applyFill="1" applyBorder="1" applyAlignment="1">
      <alignment horizontal="center" vertical="center"/>
    </xf>
    <xf numFmtId="49" fontId="7" fillId="2" borderId="20" xfId="0" applyNumberFormat="1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177" fontId="7" fillId="2" borderId="20" xfId="0" applyNumberFormat="1" applyFont="1" applyFill="1" applyBorder="1" applyAlignment="1">
      <alignment horizontal="center" vertical="center" wrapText="1"/>
    </xf>
    <xf numFmtId="177" fontId="7" fillId="2" borderId="21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177" fontId="6" fillId="0" borderId="5" xfId="0" applyNumberFormat="1" applyFont="1" applyBorder="1" applyAlignment="1">
      <alignment horizontal="center" vertical="center" wrapText="1"/>
    </xf>
    <xf numFmtId="177" fontId="6" fillId="0" borderId="6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77" fontId="7" fillId="0" borderId="5" xfId="0" applyNumberFormat="1" applyFont="1" applyBorder="1" applyAlignment="1">
      <alignment horizontal="center" vertical="center" wrapText="1"/>
    </xf>
    <xf numFmtId="177" fontId="7" fillId="0" borderId="6" xfId="0" applyNumberFormat="1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177" fontId="7" fillId="2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A4" zoomScaleNormal="100" workbookViewId="0">
      <selection activeCell="A10" sqref="A10:K22"/>
    </sheetView>
  </sheetViews>
  <sheetFormatPr defaultRowHeight="13.5" x14ac:dyDescent="0.15"/>
  <cols>
    <col min="1" max="1" width="4.6640625" style="2" customWidth="1"/>
    <col min="2" max="2" width="8" style="2" customWidth="1"/>
    <col min="3" max="3" width="0.44140625" style="2" customWidth="1"/>
    <col min="4" max="4" width="0.109375" style="2" hidden="1" customWidth="1"/>
    <col min="5" max="5" width="10.33203125" style="2" customWidth="1"/>
    <col min="6" max="6" width="9.88671875" style="2" customWidth="1"/>
    <col min="7" max="7" width="8.44140625" style="2" customWidth="1"/>
    <col min="8" max="8" width="3" style="2" customWidth="1"/>
    <col min="9" max="9" width="11.44140625" style="2" customWidth="1"/>
    <col min="10" max="10" width="1.88671875" style="2" customWidth="1"/>
    <col min="11" max="11" width="10" style="2" customWidth="1"/>
    <col min="12" max="12" width="5.109375" style="2" customWidth="1"/>
    <col min="13" max="13" width="6.109375" style="2" customWidth="1"/>
    <col min="14" max="14" width="2.6640625" style="2" customWidth="1"/>
    <col min="15" max="15" width="8" style="2" customWidth="1"/>
    <col min="16" max="16" width="10.88671875" style="2" customWidth="1"/>
    <col min="17" max="17" width="11.88671875" style="2" customWidth="1"/>
    <col min="18" max="18" width="11.44140625" style="2" customWidth="1"/>
    <col min="19" max="19" width="0.88671875" style="2" customWidth="1"/>
    <col min="20" max="20" width="11.44140625" style="2" customWidth="1"/>
    <col min="21" max="21" width="15" customWidth="1"/>
  </cols>
  <sheetData>
    <row r="1" spans="1:20" ht="68.25" customHeight="1" x14ac:dyDescent="0.1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0" ht="20.25" customHeight="1" thickBot="1" x14ac:dyDescent="0.2">
      <c r="A2" s="1"/>
      <c r="R2" s="50" t="s">
        <v>1</v>
      </c>
      <c r="S2" s="50"/>
      <c r="T2" s="50"/>
    </row>
    <row r="3" spans="1:20" ht="22.9" customHeight="1" x14ac:dyDescent="0.15">
      <c r="A3" s="51" t="s">
        <v>2</v>
      </c>
      <c r="B3" s="53" t="s">
        <v>3</v>
      </c>
      <c r="C3" s="54"/>
      <c r="D3" s="54"/>
      <c r="E3" s="54"/>
      <c r="F3" s="54"/>
      <c r="G3" s="54"/>
      <c r="H3" s="54"/>
      <c r="I3" s="54"/>
      <c r="J3" s="54"/>
      <c r="K3" s="54"/>
      <c r="L3" s="3"/>
      <c r="M3" s="53" t="s">
        <v>4</v>
      </c>
      <c r="N3" s="54"/>
      <c r="O3" s="54"/>
      <c r="P3" s="54"/>
      <c r="Q3" s="54"/>
      <c r="R3" s="54"/>
      <c r="S3" s="54"/>
      <c r="T3" s="55"/>
    </row>
    <row r="4" spans="1:20" ht="36.75" customHeight="1" x14ac:dyDescent="0.15">
      <c r="A4" s="52"/>
      <c r="B4" s="56" t="s">
        <v>5</v>
      </c>
      <c r="C4" s="35"/>
      <c r="D4" s="35"/>
      <c r="E4" s="4" t="s">
        <v>6</v>
      </c>
      <c r="F4" s="4" t="s">
        <v>7</v>
      </c>
      <c r="G4" s="56" t="s">
        <v>8</v>
      </c>
      <c r="H4" s="35"/>
      <c r="I4" s="4" t="s">
        <v>9</v>
      </c>
      <c r="J4" s="56" t="s">
        <v>10</v>
      </c>
      <c r="K4" s="35"/>
      <c r="L4" s="5" t="s">
        <v>11</v>
      </c>
      <c r="M4" s="56" t="s">
        <v>5</v>
      </c>
      <c r="N4" s="35"/>
      <c r="O4" s="4" t="s">
        <v>6</v>
      </c>
      <c r="P4" s="4" t="s">
        <v>7</v>
      </c>
      <c r="Q4" s="6" t="s">
        <v>12</v>
      </c>
      <c r="R4" s="4" t="s">
        <v>13</v>
      </c>
      <c r="S4" s="56" t="s">
        <v>14</v>
      </c>
      <c r="T4" s="57"/>
    </row>
    <row r="5" spans="1:20" ht="22.9" customHeight="1" x14ac:dyDescent="0.15">
      <c r="A5" s="38" t="s">
        <v>15</v>
      </c>
      <c r="B5" s="24" t="s">
        <v>16</v>
      </c>
      <c r="C5" s="24"/>
      <c r="D5" s="24"/>
      <c r="E5" s="7" t="s">
        <v>17</v>
      </c>
      <c r="F5" s="7" t="s">
        <v>18</v>
      </c>
      <c r="G5" s="34">
        <v>1200000</v>
      </c>
      <c r="H5" s="35"/>
      <c r="I5" s="8">
        <v>1200000</v>
      </c>
      <c r="J5" s="25">
        <f>I5-G5</f>
        <v>0</v>
      </c>
      <c r="K5" s="35"/>
      <c r="L5" s="35">
        <v>1</v>
      </c>
      <c r="M5" s="24" t="s">
        <v>19</v>
      </c>
      <c r="N5" s="24"/>
      <c r="O5" s="24" t="s">
        <v>20</v>
      </c>
      <c r="P5" s="7" t="s">
        <v>21</v>
      </c>
      <c r="Q5" s="8">
        <v>16543059</v>
      </c>
      <c r="R5" s="8">
        <v>1891600</v>
      </c>
      <c r="S5" s="25">
        <f t="shared" ref="S5:S22" si="0">R5-Q5</f>
        <v>-14651459</v>
      </c>
      <c r="T5" s="26"/>
    </row>
    <row r="6" spans="1:20" ht="22.9" customHeight="1" x14ac:dyDescent="0.15">
      <c r="A6" s="38"/>
      <c r="B6" s="24"/>
      <c r="C6" s="24"/>
      <c r="D6" s="24"/>
      <c r="E6" s="7" t="s">
        <v>16</v>
      </c>
      <c r="F6" s="7" t="s">
        <v>22</v>
      </c>
      <c r="G6" s="34">
        <v>35076993</v>
      </c>
      <c r="H6" s="35"/>
      <c r="I6" s="8">
        <v>27386640</v>
      </c>
      <c r="J6" s="25">
        <f>I6-G6</f>
        <v>-7690353</v>
      </c>
      <c r="K6" s="35"/>
      <c r="L6" s="35"/>
      <c r="M6" s="24"/>
      <c r="N6" s="24"/>
      <c r="O6" s="24"/>
      <c r="P6" s="7" t="s">
        <v>23</v>
      </c>
      <c r="Q6" s="8">
        <v>1304880</v>
      </c>
      <c r="R6" s="8">
        <v>1154960</v>
      </c>
      <c r="S6" s="25">
        <f t="shared" si="0"/>
        <v>-149920</v>
      </c>
      <c r="T6" s="26"/>
    </row>
    <row r="7" spans="1:20" ht="22.9" customHeight="1" x14ac:dyDescent="0.15">
      <c r="A7" s="38"/>
      <c r="B7" s="24"/>
      <c r="C7" s="24"/>
      <c r="D7" s="24"/>
      <c r="E7" s="27" t="s">
        <v>24</v>
      </c>
      <c r="F7" s="27"/>
      <c r="G7" s="36">
        <f>G5+G6</f>
        <v>36276993</v>
      </c>
      <c r="H7" s="36"/>
      <c r="I7" s="9">
        <f>I5+I6</f>
        <v>28586640</v>
      </c>
      <c r="J7" s="28">
        <f>I7-G7</f>
        <v>-7690353</v>
      </c>
      <c r="K7" s="37"/>
      <c r="L7" s="35"/>
      <c r="M7" s="24"/>
      <c r="N7" s="24"/>
      <c r="O7" s="24"/>
      <c r="P7" s="7" t="s">
        <v>25</v>
      </c>
      <c r="Q7" s="8">
        <v>1378586</v>
      </c>
      <c r="R7" s="8">
        <v>157633</v>
      </c>
      <c r="S7" s="25">
        <f t="shared" si="0"/>
        <v>-1220953</v>
      </c>
      <c r="T7" s="26"/>
    </row>
    <row r="8" spans="1:20" ht="22.9" customHeight="1" x14ac:dyDescent="0.15">
      <c r="A8" s="38" t="s">
        <v>26</v>
      </c>
      <c r="B8" s="24" t="s">
        <v>27</v>
      </c>
      <c r="C8" s="24"/>
      <c r="D8" s="24"/>
      <c r="E8" s="7" t="s">
        <v>28</v>
      </c>
      <c r="F8" s="7" t="s">
        <v>29</v>
      </c>
      <c r="G8" s="34">
        <v>19682267</v>
      </c>
      <c r="H8" s="35"/>
      <c r="I8" s="8">
        <v>11992645</v>
      </c>
      <c r="J8" s="25">
        <f>I8-G8</f>
        <v>-7689622</v>
      </c>
      <c r="K8" s="35"/>
      <c r="L8" s="35"/>
      <c r="M8" s="24"/>
      <c r="N8" s="24"/>
      <c r="O8" s="24"/>
      <c r="P8" s="7" t="s">
        <v>30</v>
      </c>
      <c r="Q8" s="8">
        <v>1668790</v>
      </c>
      <c r="R8" s="8">
        <v>190820</v>
      </c>
      <c r="S8" s="25">
        <f t="shared" si="0"/>
        <v>-1477970</v>
      </c>
      <c r="T8" s="26"/>
    </row>
    <row r="9" spans="1:20" ht="22.9" customHeight="1" x14ac:dyDescent="0.15">
      <c r="A9" s="38"/>
      <c r="B9" s="24"/>
      <c r="C9" s="24"/>
      <c r="D9" s="24"/>
      <c r="E9" s="30" t="s">
        <v>31</v>
      </c>
      <c r="F9" s="30"/>
      <c r="G9" s="31">
        <f>G8</f>
        <v>19682267</v>
      </c>
      <c r="H9" s="32"/>
      <c r="I9" s="10">
        <f>I8</f>
        <v>11992645</v>
      </c>
      <c r="J9" s="33">
        <f>I9-G9</f>
        <v>-7689622</v>
      </c>
      <c r="K9" s="32"/>
      <c r="L9" s="35"/>
      <c r="M9" s="24"/>
      <c r="N9" s="24"/>
      <c r="O9" s="27" t="s">
        <v>32</v>
      </c>
      <c r="P9" s="27"/>
      <c r="Q9" s="9">
        <f>Q5+Q6+Q7+Q8</f>
        <v>20895315</v>
      </c>
      <c r="R9" s="9">
        <f>R5+R6+R7+R8</f>
        <v>3395013</v>
      </c>
      <c r="S9" s="28">
        <f t="shared" si="0"/>
        <v>-17500302</v>
      </c>
      <c r="T9" s="29"/>
    </row>
    <row r="10" spans="1:20" ht="22.9" customHeight="1" x14ac:dyDescent="0.15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1"/>
      <c r="L10" s="35"/>
      <c r="M10" s="24"/>
      <c r="N10" s="24"/>
      <c r="O10" s="24" t="s">
        <v>33</v>
      </c>
      <c r="P10" s="7" t="s">
        <v>34</v>
      </c>
      <c r="Q10" s="8">
        <v>3239630</v>
      </c>
      <c r="R10" s="8">
        <v>3435600</v>
      </c>
      <c r="S10" s="25">
        <f t="shared" si="0"/>
        <v>195970</v>
      </c>
      <c r="T10" s="26"/>
    </row>
    <row r="11" spans="1:20" ht="22.9" customHeight="1" x14ac:dyDescent="0.15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4"/>
      <c r="L11" s="35"/>
      <c r="M11" s="24"/>
      <c r="N11" s="24"/>
      <c r="O11" s="24"/>
      <c r="P11" s="7" t="s">
        <v>35</v>
      </c>
      <c r="Q11" s="8">
        <v>30000</v>
      </c>
      <c r="R11" s="8">
        <v>300000</v>
      </c>
      <c r="S11" s="25">
        <f t="shared" si="0"/>
        <v>270000</v>
      </c>
      <c r="T11" s="26"/>
    </row>
    <row r="12" spans="1:20" ht="22.9" customHeight="1" x14ac:dyDescent="0.15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4"/>
      <c r="L12" s="35"/>
      <c r="M12" s="24"/>
      <c r="N12" s="24"/>
      <c r="O12" s="24"/>
      <c r="P12" s="7" t="s">
        <v>36</v>
      </c>
      <c r="Q12" s="8">
        <v>0</v>
      </c>
      <c r="R12" s="8">
        <v>100000</v>
      </c>
      <c r="S12" s="25">
        <f t="shared" si="0"/>
        <v>100000</v>
      </c>
      <c r="T12" s="26"/>
    </row>
    <row r="13" spans="1:20" ht="22.9" customHeight="1" x14ac:dyDescent="0.15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4"/>
      <c r="L13" s="35"/>
      <c r="M13" s="24"/>
      <c r="N13" s="24"/>
      <c r="O13" s="24"/>
      <c r="P13" s="7" t="s">
        <v>37</v>
      </c>
      <c r="Q13" s="8">
        <v>2288140</v>
      </c>
      <c r="R13" s="8">
        <v>3000000</v>
      </c>
      <c r="S13" s="25">
        <f t="shared" si="0"/>
        <v>711860</v>
      </c>
      <c r="T13" s="26"/>
    </row>
    <row r="14" spans="1:20" ht="22.9" customHeight="1" x14ac:dyDescent="0.15">
      <c r="A14" s="42"/>
      <c r="B14" s="43"/>
      <c r="C14" s="43"/>
      <c r="D14" s="43"/>
      <c r="E14" s="43"/>
      <c r="F14" s="43"/>
      <c r="G14" s="43"/>
      <c r="H14" s="43"/>
      <c r="I14" s="43"/>
      <c r="J14" s="43"/>
      <c r="K14" s="44"/>
      <c r="L14" s="35"/>
      <c r="M14" s="24"/>
      <c r="N14" s="24"/>
      <c r="O14" s="24"/>
      <c r="P14" s="7" t="s">
        <v>38</v>
      </c>
      <c r="Q14" s="8">
        <v>363330</v>
      </c>
      <c r="R14" s="8">
        <v>1250000</v>
      </c>
      <c r="S14" s="25">
        <f t="shared" si="0"/>
        <v>886670</v>
      </c>
      <c r="T14" s="26"/>
    </row>
    <row r="15" spans="1:20" ht="22.9" customHeight="1" x14ac:dyDescent="0.15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4"/>
      <c r="L15" s="35"/>
      <c r="M15" s="24"/>
      <c r="N15" s="24"/>
      <c r="O15" s="24"/>
      <c r="P15" s="7" t="s">
        <v>39</v>
      </c>
      <c r="Q15" s="8">
        <v>232500</v>
      </c>
      <c r="R15" s="8">
        <v>3348672</v>
      </c>
      <c r="S15" s="25">
        <f t="shared" si="0"/>
        <v>3116172</v>
      </c>
      <c r="T15" s="26"/>
    </row>
    <row r="16" spans="1:20" ht="22.9" customHeight="1" x14ac:dyDescent="0.15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4"/>
      <c r="L16" s="35"/>
      <c r="M16" s="24"/>
      <c r="N16" s="24"/>
      <c r="O16" s="27" t="s">
        <v>40</v>
      </c>
      <c r="P16" s="27"/>
      <c r="Q16" s="9">
        <f>Q10+Q11+Q12+Q13+Q14+Q15</f>
        <v>6153600</v>
      </c>
      <c r="R16" s="9">
        <f>R10+R11+R12+R13+R14+R15</f>
        <v>11434272</v>
      </c>
      <c r="S16" s="28">
        <f t="shared" si="0"/>
        <v>5280672</v>
      </c>
      <c r="T16" s="29"/>
    </row>
    <row r="17" spans="1:20" ht="22.9" customHeight="1" x14ac:dyDescent="0.15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4"/>
      <c r="L17" s="23">
        <v>2</v>
      </c>
      <c r="M17" s="24" t="s">
        <v>41</v>
      </c>
      <c r="N17" s="24"/>
      <c r="O17" s="7" t="s">
        <v>41</v>
      </c>
      <c r="P17" s="7" t="s">
        <v>42</v>
      </c>
      <c r="Q17" s="8">
        <v>921400</v>
      </c>
      <c r="R17" s="8">
        <v>4000000</v>
      </c>
      <c r="S17" s="25">
        <f t="shared" si="0"/>
        <v>3078600</v>
      </c>
      <c r="T17" s="26"/>
    </row>
    <row r="18" spans="1:20" ht="22.9" customHeight="1" x14ac:dyDescent="0.15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4"/>
      <c r="L18" s="23"/>
      <c r="M18" s="24"/>
      <c r="N18" s="24"/>
      <c r="O18" s="27" t="s">
        <v>43</v>
      </c>
      <c r="P18" s="27"/>
      <c r="Q18" s="9">
        <f>Q17</f>
        <v>921400</v>
      </c>
      <c r="R18" s="9">
        <f>R17</f>
        <v>4000000</v>
      </c>
      <c r="S18" s="28">
        <f t="shared" si="0"/>
        <v>3078600</v>
      </c>
      <c r="T18" s="29"/>
    </row>
    <row r="19" spans="1:20" ht="22.9" customHeight="1" x14ac:dyDescent="0.15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4"/>
      <c r="L19" s="23">
        <v>3</v>
      </c>
      <c r="M19" s="24" t="s">
        <v>44</v>
      </c>
      <c r="N19" s="24"/>
      <c r="O19" s="7" t="s">
        <v>45</v>
      </c>
      <c r="P19" s="7" t="s">
        <v>46</v>
      </c>
      <c r="Q19" s="8">
        <v>15000000</v>
      </c>
      <c r="R19" s="8">
        <v>0</v>
      </c>
      <c r="S19" s="25">
        <f t="shared" si="0"/>
        <v>-15000000</v>
      </c>
      <c r="T19" s="26"/>
    </row>
    <row r="20" spans="1:20" ht="22.9" customHeight="1" x14ac:dyDescent="0.15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4"/>
      <c r="L20" s="23"/>
      <c r="M20" s="24"/>
      <c r="N20" s="24"/>
      <c r="O20" s="27" t="s">
        <v>47</v>
      </c>
      <c r="P20" s="27"/>
      <c r="Q20" s="9">
        <f>Q19</f>
        <v>15000000</v>
      </c>
      <c r="R20" s="9">
        <f>R19</f>
        <v>0</v>
      </c>
      <c r="S20" s="28">
        <f t="shared" si="0"/>
        <v>-15000000</v>
      </c>
      <c r="T20" s="29"/>
    </row>
    <row r="21" spans="1:20" ht="22.9" customHeight="1" x14ac:dyDescent="0.15">
      <c r="A21" s="42"/>
      <c r="B21" s="43"/>
      <c r="C21" s="43"/>
      <c r="D21" s="43"/>
      <c r="E21" s="43"/>
      <c r="F21" s="43"/>
      <c r="G21" s="43"/>
      <c r="H21" s="43"/>
      <c r="I21" s="43"/>
      <c r="J21" s="43"/>
      <c r="K21" s="44"/>
      <c r="L21" s="23">
        <v>4</v>
      </c>
      <c r="M21" s="24" t="s">
        <v>48</v>
      </c>
      <c r="N21" s="24"/>
      <c r="O21" s="7" t="s">
        <v>49</v>
      </c>
      <c r="P21" s="7" t="s">
        <v>48</v>
      </c>
      <c r="Q21" s="8">
        <v>996300</v>
      </c>
      <c r="R21" s="8">
        <v>21750000</v>
      </c>
      <c r="S21" s="25">
        <f t="shared" si="0"/>
        <v>20753700</v>
      </c>
      <c r="T21" s="26"/>
    </row>
    <row r="22" spans="1:20" ht="22.9" customHeight="1" x14ac:dyDescent="0.15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7"/>
      <c r="L22" s="23"/>
      <c r="M22" s="24"/>
      <c r="N22" s="24"/>
      <c r="O22" s="27" t="s">
        <v>50</v>
      </c>
      <c r="P22" s="27"/>
      <c r="Q22" s="9">
        <f>Q21</f>
        <v>996300</v>
      </c>
      <c r="R22" s="9">
        <f>R21</f>
        <v>21750000</v>
      </c>
      <c r="S22" s="28">
        <f t="shared" si="0"/>
        <v>20753700</v>
      </c>
      <c r="T22" s="29"/>
    </row>
    <row r="23" spans="1:20" ht="22.9" customHeight="1" thickBot="1" x14ac:dyDescent="0.2">
      <c r="A23" s="14" t="s">
        <v>51</v>
      </c>
      <c r="B23" s="15"/>
      <c r="C23" s="15"/>
      <c r="D23" s="15"/>
      <c r="E23" s="15"/>
      <c r="F23" s="16"/>
      <c r="G23" s="17">
        <f>G7+G9</f>
        <v>55959260</v>
      </c>
      <c r="H23" s="16"/>
      <c r="I23" s="11">
        <f>I7+I9</f>
        <v>40579285</v>
      </c>
      <c r="J23" s="18">
        <f>J7+J9</f>
        <v>-15379975</v>
      </c>
      <c r="K23" s="16"/>
      <c r="L23" s="12"/>
      <c r="M23" s="19" t="s">
        <v>52</v>
      </c>
      <c r="N23" s="20"/>
      <c r="O23" s="20"/>
      <c r="P23" s="20"/>
      <c r="Q23" s="13">
        <f>Q9+Q16+Q18+Q20+Q22</f>
        <v>43966615</v>
      </c>
      <c r="R23" s="13">
        <f>R9+R16+R18+R20+R22</f>
        <v>40579285</v>
      </c>
      <c r="S23" s="21">
        <f>S9+S16+S18+S20+S22</f>
        <v>-3387330</v>
      </c>
      <c r="T23" s="22"/>
    </row>
    <row r="24" spans="1:20" ht="76.7" customHeight="1" x14ac:dyDescent="0.15"/>
    <row r="25" spans="1:20" ht="14.45" customHeight="1" x14ac:dyDescent="0.15"/>
    <row r="26" spans="1:20" ht="113.65" customHeight="1" x14ac:dyDescent="0.15"/>
  </sheetData>
  <mergeCells count="65">
    <mergeCell ref="A1:T1"/>
    <mergeCell ref="R2:T2"/>
    <mergeCell ref="A3:A4"/>
    <mergeCell ref="B3:K3"/>
    <mergeCell ref="M3:T3"/>
    <mergeCell ref="B4:D4"/>
    <mergeCell ref="G4:H4"/>
    <mergeCell ref="J4:K4"/>
    <mergeCell ref="M4:N4"/>
    <mergeCell ref="S4:T4"/>
    <mergeCell ref="A5:A7"/>
    <mergeCell ref="B5:D7"/>
    <mergeCell ref="G5:H5"/>
    <mergeCell ref="J5:K5"/>
    <mergeCell ref="L5:L16"/>
    <mergeCell ref="A8:A9"/>
    <mergeCell ref="B8:D9"/>
    <mergeCell ref="J8:K8"/>
    <mergeCell ref="A10:K22"/>
    <mergeCell ref="S8:T8"/>
    <mergeCell ref="E9:F9"/>
    <mergeCell ref="G9:H9"/>
    <mergeCell ref="J9:K9"/>
    <mergeCell ref="O9:P9"/>
    <mergeCell ref="S9:T9"/>
    <mergeCell ref="O5:O8"/>
    <mergeCell ref="S5:T5"/>
    <mergeCell ref="G6:H6"/>
    <mergeCell ref="J6:K6"/>
    <mergeCell ref="S6:T6"/>
    <mergeCell ref="E7:F7"/>
    <mergeCell ref="G7:H7"/>
    <mergeCell ref="J7:K7"/>
    <mergeCell ref="S7:T7"/>
    <mergeCell ref="G8:H8"/>
    <mergeCell ref="O10:O15"/>
    <mergeCell ref="S10:T10"/>
    <mergeCell ref="S11:T11"/>
    <mergeCell ref="S12:T12"/>
    <mergeCell ref="S13:T13"/>
    <mergeCell ref="S14:T14"/>
    <mergeCell ref="S15:T15"/>
    <mergeCell ref="O16:P16"/>
    <mergeCell ref="S16:T16"/>
    <mergeCell ref="L17:L18"/>
    <mergeCell ref="M17:N18"/>
    <mergeCell ref="S17:T17"/>
    <mergeCell ref="O18:P18"/>
    <mergeCell ref="S18:T18"/>
    <mergeCell ref="M5:N16"/>
    <mergeCell ref="L21:L22"/>
    <mergeCell ref="M21:N22"/>
    <mergeCell ref="S21:T21"/>
    <mergeCell ref="O22:P22"/>
    <mergeCell ref="S22:T22"/>
    <mergeCell ref="L19:L20"/>
    <mergeCell ref="M19:N20"/>
    <mergeCell ref="S19:T19"/>
    <mergeCell ref="O20:P20"/>
    <mergeCell ref="S20:T20"/>
    <mergeCell ref="A23:F23"/>
    <mergeCell ref="G23:H23"/>
    <mergeCell ref="J23:K23"/>
    <mergeCell ref="M23:P23"/>
    <mergeCell ref="S23:T23"/>
  </mergeCells>
  <phoneticPr fontId="2" type="noConversion"/>
  <pageMargins left="0.59055118110236215" right="0.59055118110236215" top="0.98425196850393704" bottom="0.59055118110236215" header="0" footer="0"/>
  <pageSetup paperSize="9" scale="8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2021년 예산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dcterms:created xsi:type="dcterms:W3CDTF">2021-03-31T00:39:20Z</dcterms:created>
  <dcterms:modified xsi:type="dcterms:W3CDTF">2021-03-31T00:40:40Z</dcterms:modified>
</cp:coreProperties>
</file>