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\Desktop\2024년 복지세상미래\"/>
    </mc:Choice>
  </mc:AlternateContent>
  <bookViews>
    <workbookView xWindow="0" yWindow="0" windowWidth="24000" windowHeight="9585"/>
  </bookViews>
  <sheets>
    <sheet name="2024년 본예산 총괄표(12.21)" sheetId="10" r:id="rId1"/>
    <sheet name="세입현황" sheetId="2" r:id="rId2"/>
    <sheet name="세출현황" sheetId="3" r:id="rId3"/>
  </sheets>
  <definedNames>
    <definedName name="_xlnm.Print_Area" localSheetId="0">'2024년 본예산 총괄표(12.21)'!$A$1:$O$23</definedName>
    <definedName name="_xlnm.Print_Area" localSheetId="1">세입현황!$A$1:$O$23</definedName>
    <definedName name="_xlnm.Print_Area" localSheetId="2">세출현황!$A$1:$M$51</definedName>
    <definedName name="_xlnm.Print_Titles" localSheetId="1">세입현황!$3:$4</definedName>
    <definedName name="_xlnm.Print_Titles" localSheetId="2">세출현황!$3:$4</definedName>
  </definedNames>
  <calcPr calcId="162913"/>
</workbook>
</file>

<file path=xl/calcChain.xml><?xml version="1.0" encoding="utf-8"?>
<calcChain xmlns="http://schemas.openxmlformats.org/spreadsheetml/2006/main">
  <c r="M23" i="10" l="1"/>
  <c r="N23" i="10"/>
  <c r="N18" i="10"/>
  <c r="M18" i="10"/>
  <c r="N20" i="10"/>
  <c r="O20" i="10" s="1"/>
  <c r="M20" i="10"/>
  <c r="O18" i="10" l="1"/>
  <c r="O11" i="10"/>
  <c r="O12" i="10"/>
  <c r="O13" i="10"/>
  <c r="O14" i="10"/>
  <c r="O15" i="10"/>
  <c r="G12" i="10"/>
  <c r="F13" i="10"/>
  <c r="G13" i="10" s="1"/>
  <c r="E15" i="10"/>
  <c r="F15" i="10"/>
  <c r="G15" i="10" l="1"/>
  <c r="F5" i="3"/>
  <c r="F6" i="3"/>
  <c r="F23" i="2"/>
  <c r="F5" i="2"/>
  <c r="F6" i="2"/>
  <c r="F7" i="2"/>
  <c r="F10" i="2"/>
  <c r="N5" i="2"/>
  <c r="E23" i="2" l="1"/>
  <c r="E22" i="2"/>
  <c r="E21" i="2"/>
  <c r="F22" i="2"/>
  <c r="F21" i="2" s="1"/>
  <c r="G21" i="2" s="1"/>
  <c r="D21" i="2"/>
  <c r="F18" i="2" l="1"/>
  <c r="F19" i="2"/>
  <c r="F14" i="2"/>
  <c r="F15" i="2"/>
  <c r="F16" i="2"/>
  <c r="G10" i="2"/>
  <c r="N12" i="2"/>
  <c r="F7" i="3"/>
  <c r="F26" i="3"/>
  <c r="F50" i="3"/>
  <c r="F49" i="3" s="1"/>
  <c r="F48" i="3" s="1"/>
  <c r="F46" i="3"/>
  <c r="F44" i="3"/>
  <c r="F40" i="3"/>
  <c r="F36" i="3"/>
  <c r="F27" i="3"/>
  <c r="F29" i="3"/>
  <c r="M34" i="3" l="1"/>
  <c r="M19" i="3"/>
  <c r="F19" i="3" s="1"/>
  <c r="F18" i="3" s="1"/>
  <c r="M16" i="3"/>
  <c r="M13" i="3"/>
  <c r="N13" i="2" l="1"/>
  <c r="F9" i="10" l="1"/>
  <c r="M22" i="10" l="1"/>
  <c r="M16" i="10"/>
  <c r="M9" i="10"/>
  <c r="M9" i="3" l="1"/>
  <c r="M23" i="3"/>
  <c r="M22" i="3"/>
  <c r="M21" i="3"/>
  <c r="F21" i="3" s="1"/>
  <c r="F20" i="3" s="1"/>
  <c r="M17" i="3"/>
  <c r="M43" i="3" l="1"/>
  <c r="M42" i="3"/>
  <c r="M35" i="3"/>
  <c r="F11" i="10" l="1"/>
  <c r="E11" i="10"/>
  <c r="N16" i="10"/>
  <c r="E7" i="10"/>
  <c r="M28" i="3"/>
  <c r="G40" i="3"/>
  <c r="M14" i="3"/>
  <c r="M15" i="3"/>
  <c r="E23" i="10" l="1"/>
  <c r="G27" i="3"/>
  <c r="N9" i="10"/>
  <c r="G11" i="10"/>
  <c r="O8" i="10"/>
  <c r="G8" i="10"/>
  <c r="O23" i="10" l="1"/>
  <c r="G9" i="10"/>
  <c r="M39" i="3"/>
  <c r="M10" i="3" l="1"/>
  <c r="F9" i="3" s="1"/>
  <c r="F8" i="3" s="1"/>
  <c r="O22" i="10" l="1"/>
  <c r="M12" i="3"/>
  <c r="F12" i="3" s="1"/>
  <c r="F11" i="3" s="1"/>
  <c r="M37" i="3"/>
  <c r="M38" i="3"/>
  <c r="M32" i="3"/>
  <c r="M31" i="3"/>
  <c r="O16" i="10" l="1"/>
  <c r="M33" i="3" l="1"/>
  <c r="F7" i="10" l="1"/>
  <c r="F23" i="10" s="1"/>
  <c r="G23" i="10" s="1"/>
  <c r="N9" i="2" l="1"/>
  <c r="F8" i="2" s="1"/>
  <c r="O10" i="10" l="1"/>
  <c r="G10" i="10"/>
  <c r="O7" i="10"/>
  <c r="O6" i="10"/>
  <c r="G6" i="10"/>
  <c r="O5" i="10"/>
  <c r="G5" i="10"/>
  <c r="G7" i="10" l="1"/>
  <c r="O9" i="10"/>
  <c r="G48" i="3" l="1"/>
  <c r="M30" i="3"/>
  <c r="G29" i="3" l="1"/>
  <c r="G18" i="2" l="1"/>
  <c r="G18" i="3" l="1"/>
  <c r="G36" i="3" l="1"/>
  <c r="D18" i="2" l="1"/>
  <c r="G11" i="3" l="1"/>
  <c r="G8" i="3"/>
  <c r="G26" i="3" l="1"/>
  <c r="G46" i="3"/>
  <c r="G8" i="2" l="1"/>
  <c r="G44" i="3" l="1"/>
  <c r="G16" i="2" l="1"/>
  <c r="G15" i="2" l="1"/>
  <c r="G14" i="2" l="1"/>
  <c r="G7" i="2" l="1"/>
  <c r="G6" i="2" l="1"/>
  <c r="G5" i="2"/>
  <c r="M5" i="3"/>
  <c r="G20" i="3" l="1"/>
  <c r="G7" i="3" l="1"/>
  <c r="G6" i="3" l="1"/>
  <c r="G5" i="3"/>
</calcChain>
</file>

<file path=xl/sharedStrings.xml><?xml version="1.0" encoding="utf-8"?>
<sst xmlns="http://schemas.openxmlformats.org/spreadsheetml/2006/main" count="187" uniqueCount="165">
  <si>
    <t>관</t>
    <phoneticPr fontId="2" type="noConversion"/>
  </si>
  <si>
    <t>항</t>
    <phoneticPr fontId="2" type="noConversion"/>
  </si>
  <si>
    <t>합              계</t>
    <phoneticPr fontId="2" type="noConversion"/>
  </si>
  <si>
    <t>목</t>
    <phoneticPr fontId="2" type="noConversion"/>
  </si>
  <si>
    <t>비고</t>
    <phoneticPr fontId="2" type="noConversion"/>
  </si>
  <si>
    <t>내역</t>
    <phoneticPr fontId="2" type="noConversion"/>
  </si>
  <si>
    <t>단가</t>
    <phoneticPr fontId="2" type="noConversion"/>
  </si>
  <si>
    <t>수량(인원)</t>
    <phoneticPr fontId="2" type="noConversion"/>
  </si>
  <si>
    <t>월(회)</t>
    <phoneticPr fontId="2" type="noConversion"/>
  </si>
  <si>
    <t>금액</t>
    <phoneticPr fontId="2" type="noConversion"/>
  </si>
  <si>
    <t>사무비</t>
    <phoneticPr fontId="2" type="noConversion"/>
  </si>
  <si>
    <t>인건비</t>
    <phoneticPr fontId="2" type="noConversion"/>
  </si>
  <si>
    <t>산     출     내    역</t>
    <phoneticPr fontId="2" type="noConversion"/>
  </si>
  <si>
    <t>합            계</t>
    <phoneticPr fontId="2" type="noConversion"/>
  </si>
  <si>
    <t>수용비 및 수수료</t>
    <phoneticPr fontId="2" type="noConversion"/>
  </si>
  <si>
    <t>(3)세출내역</t>
    <phoneticPr fontId="2" type="noConversion"/>
  </si>
  <si>
    <t>(2)세입내역</t>
    <phoneticPr fontId="2" type="noConversion"/>
  </si>
  <si>
    <t>(단위 : 원)</t>
    <phoneticPr fontId="2" type="noConversion"/>
  </si>
  <si>
    <t>세목</t>
    <phoneticPr fontId="2" type="noConversion"/>
  </si>
  <si>
    <t>증감내역</t>
    <phoneticPr fontId="2" type="noConversion"/>
  </si>
  <si>
    <t>금액
C=(B-A)</t>
    <phoneticPr fontId="2" type="noConversion"/>
  </si>
  <si>
    <t>과       목</t>
    <phoneticPr fontId="2" type="noConversion"/>
  </si>
  <si>
    <t>산 출 내 역</t>
    <phoneticPr fontId="2" type="noConversion"/>
  </si>
  <si>
    <t>관</t>
    <phoneticPr fontId="2" type="noConversion"/>
  </si>
  <si>
    <t>내역</t>
    <phoneticPr fontId="2" type="noConversion"/>
  </si>
  <si>
    <t>금액</t>
    <phoneticPr fontId="2" type="noConversion"/>
  </si>
  <si>
    <t>과       목</t>
    <phoneticPr fontId="2" type="noConversion"/>
  </si>
  <si>
    <t>수량
(인원)</t>
    <phoneticPr fontId="2" type="noConversion"/>
  </si>
  <si>
    <t>횟수</t>
    <phoneticPr fontId="2" type="noConversion"/>
  </si>
  <si>
    <t>월㈜</t>
    <phoneticPr fontId="2" type="noConversion"/>
  </si>
  <si>
    <t>산재보험 사업자부담금</t>
    <phoneticPr fontId="2" type="noConversion"/>
  </si>
  <si>
    <t>차량비</t>
    <phoneticPr fontId="2" type="noConversion"/>
  </si>
  <si>
    <t>급여</t>
    <phoneticPr fontId="2" type="noConversion"/>
  </si>
  <si>
    <t>제수당</t>
    <phoneticPr fontId="2" type="noConversion"/>
  </si>
  <si>
    <t>퇴직금 및 퇴직적립금</t>
    <phoneticPr fontId="2" type="noConversion"/>
  </si>
  <si>
    <t>사회보험부담금</t>
    <phoneticPr fontId="2" type="noConversion"/>
  </si>
  <si>
    <t>종사자 퇴직적립금</t>
    <phoneticPr fontId="2" type="noConversion"/>
  </si>
  <si>
    <t>종사자 사회보험</t>
    <phoneticPr fontId="2" type="noConversion"/>
  </si>
  <si>
    <t>건강보험 사업자부담금</t>
    <phoneticPr fontId="2" type="noConversion"/>
  </si>
  <si>
    <t>장기요양보험 사업자부담금</t>
    <phoneticPr fontId="2" type="noConversion"/>
  </si>
  <si>
    <t>국민연금 사업자부담금</t>
    <phoneticPr fontId="2" type="noConversion"/>
  </si>
  <si>
    <t>고용보험 사업자부담금</t>
    <phoneticPr fontId="2" type="noConversion"/>
  </si>
  <si>
    <t>운영비</t>
    <phoneticPr fontId="2" type="noConversion"/>
  </si>
  <si>
    <t>이월금</t>
    <phoneticPr fontId="2" type="noConversion"/>
  </si>
  <si>
    <t>이월금</t>
    <phoneticPr fontId="2" type="noConversion"/>
  </si>
  <si>
    <t>기타운영비</t>
    <phoneticPr fontId="2" type="noConversion"/>
  </si>
  <si>
    <t>잡수입</t>
    <phoneticPr fontId="2" type="noConversion"/>
  </si>
  <si>
    <t>비율</t>
    <phoneticPr fontId="2" type="noConversion"/>
  </si>
  <si>
    <t>기타잡수입(예금이자)</t>
    <phoneticPr fontId="2" type="noConversion"/>
  </si>
  <si>
    <t>(단위: 원)</t>
    <phoneticPr fontId="2" type="noConversion"/>
  </si>
  <si>
    <t>순번</t>
  </si>
  <si>
    <t>세입</t>
  </si>
  <si>
    <t>세출</t>
  </si>
  <si>
    <t>관</t>
  </si>
  <si>
    <t>항</t>
  </si>
  <si>
    <t>목</t>
  </si>
  <si>
    <t>증감액(B-A)</t>
    <phoneticPr fontId="2" type="noConversion"/>
  </si>
  <si>
    <t>사무비</t>
  </si>
  <si>
    <t>인건비</t>
  </si>
  <si>
    <t>급여</t>
  </si>
  <si>
    <t>각종수당</t>
  </si>
  <si>
    <t>이월금 소계</t>
    <phoneticPr fontId="2" type="noConversion"/>
  </si>
  <si>
    <t>운영비</t>
  </si>
  <si>
    <t>차량비</t>
  </si>
  <si>
    <t>세입 합계</t>
  </si>
  <si>
    <t>세출합계</t>
  </si>
  <si>
    <t>1/1</t>
  </si>
  <si>
    <t xml:space="preserve">사업비 </t>
    <phoneticPr fontId="2" type="noConversion"/>
  </si>
  <si>
    <t>순
번</t>
    <phoneticPr fontId="2" type="noConversion"/>
  </si>
  <si>
    <t>증감액(B-A)</t>
    <phoneticPr fontId="2" type="noConversion"/>
  </si>
  <si>
    <t>1</t>
    <phoneticPr fontId="2" type="noConversion"/>
  </si>
  <si>
    <t>퇴직금 및 퇴직
적립금</t>
    <phoneticPr fontId="2" type="noConversion"/>
  </si>
  <si>
    <t>2</t>
    <phoneticPr fontId="2" type="noConversion"/>
  </si>
  <si>
    <t>이월금</t>
    <phoneticPr fontId="2" type="noConversion"/>
  </si>
  <si>
    <t>전년도이월금</t>
    <phoneticPr fontId="2" type="noConversion"/>
  </si>
  <si>
    <t>인건비 소계</t>
    <phoneticPr fontId="2" type="noConversion"/>
  </si>
  <si>
    <t>잡수입 소계</t>
    <phoneticPr fontId="2" type="noConversion"/>
  </si>
  <si>
    <t>수용비 및 
수수료</t>
    <phoneticPr fontId="2" type="noConversion"/>
  </si>
  <si>
    <t>운영비 소계</t>
    <phoneticPr fontId="2" type="noConversion"/>
  </si>
  <si>
    <t>사업비 소계</t>
    <phoneticPr fontId="2" type="noConversion"/>
  </si>
  <si>
    <t>기타운영비</t>
    <phoneticPr fontId="2" type="noConversion"/>
  </si>
  <si>
    <t>기타예금이자수입</t>
    <phoneticPr fontId="2" type="noConversion"/>
  </si>
  <si>
    <t>전년도 이월금</t>
    <phoneticPr fontId="2" type="noConversion"/>
  </si>
  <si>
    <t>후원금</t>
    <phoneticPr fontId="2" type="noConversion"/>
  </si>
  <si>
    <t>후원금</t>
    <phoneticPr fontId="2" type="noConversion"/>
  </si>
  <si>
    <t>지정후원금</t>
    <phoneticPr fontId="2" type="noConversion"/>
  </si>
  <si>
    <t>1%복지재단 차량비 지정 후원금</t>
    <phoneticPr fontId="2" type="noConversion"/>
  </si>
  <si>
    <t>비지정후원금</t>
    <phoneticPr fontId="2" type="noConversion"/>
  </si>
  <si>
    <t xml:space="preserve"> CMS 정기 후원</t>
    <phoneticPr fontId="2" type="noConversion"/>
  </si>
  <si>
    <t xml:space="preserve"> 학생 회비</t>
    <phoneticPr fontId="2" type="noConversion"/>
  </si>
  <si>
    <t>세무대행수수료</t>
    <phoneticPr fontId="2" type="noConversion"/>
  </si>
  <si>
    <t>빌링원 이용요금</t>
    <phoneticPr fontId="2" type="noConversion"/>
  </si>
  <si>
    <t>금융결제원 이용요금</t>
    <phoneticPr fontId="2" type="noConversion"/>
  </si>
  <si>
    <t>화재보험료</t>
    <phoneticPr fontId="2" type="noConversion"/>
  </si>
  <si>
    <t>영업배상책임보험</t>
    <phoneticPr fontId="2" type="noConversion"/>
  </si>
  <si>
    <t>법인 사업비</t>
    <phoneticPr fontId="2" type="noConversion"/>
  </si>
  <si>
    <t>후원금</t>
    <phoneticPr fontId="2" type="noConversion"/>
  </si>
  <si>
    <t>비지정후원금</t>
    <phoneticPr fontId="2" type="noConversion"/>
  </si>
  <si>
    <t>사업비</t>
    <phoneticPr fontId="2" type="noConversion"/>
  </si>
  <si>
    <t>사업비</t>
    <phoneticPr fontId="2" type="noConversion"/>
  </si>
  <si>
    <t>법인 사업비</t>
    <phoneticPr fontId="2" type="noConversion"/>
  </si>
  <si>
    <t>종사자 제수당</t>
    <phoneticPr fontId="2" type="noConversion"/>
  </si>
  <si>
    <t>사업수입</t>
    <phoneticPr fontId="2" type="noConversion"/>
  </si>
  <si>
    <t>사업비</t>
    <phoneticPr fontId="2" type="noConversion"/>
  </si>
  <si>
    <t>기타운영비(현판 및 소식지 외)</t>
    <phoneticPr fontId="2" type="noConversion"/>
  </si>
  <si>
    <t>법인 차량 자동차세,보험,환경개선부담금</t>
    <phoneticPr fontId="2" type="noConversion"/>
  </si>
  <si>
    <t>사업수입</t>
    <phoneticPr fontId="2" type="noConversion"/>
  </si>
  <si>
    <t>사업수입</t>
    <phoneticPr fontId="2" type="noConversion"/>
  </si>
  <si>
    <t>3</t>
    <phoneticPr fontId="2" type="noConversion"/>
  </si>
  <si>
    <t>법인 담당 명절수당</t>
    <phoneticPr fontId="2" type="noConversion"/>
  </si>
  <si>
    <t>법인 담당 처우개선비</t>
    <phoneticPr fontId="2" type="noConversion"/>
  </si>
  <si>
    <t>법인 담당 가족수당</t>
    <phoneticPr fontId="2" type="noConversion"/>
  </si>
  <si>
    <t>법인 담당 퇴직금</t>
    <phoneticPr fontId="2" type="noConversion"/>
  </si>
  <si>
    <t>제세공과금</t>
    <phoneticPr fontId="2" type="noConversion"/>
  </si>
  <si>
    <t xml:space="preserve"> 통신비</t>
  </si>
  <si>
    <t>수도요금</t>
  </si>
  <si>
    <t xml:space="preserve"> 3층 전기요금</t>
    <phoneticPr fontId="2" type="noConversion"/>
  </si>
  <si>
    <t>공공요금</t>
    <phoneticPr fontId="2" type="noConversion"/>
  </si>
  <si>
    <t xml:space="preserve">  여비</t>
    <phoneticPr fontId="2" type="noConversion"/>
  </si>
  <si>
    <t xml:space="preserve"> 담당자 외근시 여비</t>
    <phoneticPr fontId="2" type="noConversion"/>
  </si>
  <si>
    <t>기관 차량비</t>
    <phoneticPr fontId="2" type="noConversion"/>
  </si>
  <si>
    <t xml:space="preserve"> 사업수입 소계</t>
    <phoneticPr fontId="2" type="noConversion"/>
  </si>
  <si>
    <t>후원금 소계</t>
    <phoneticPr fontId="2" type="noConversion"/>
  </si>
  <si>
    <t>여비</t>
    <phoneticPr fontId="2" type="noConversion"/>
  </si>
  <si>
    <t>제세공과금</t>
    <phoneticPr fontId="2" type="noConversion"/>
  </si>
  <si>
    <t>공공요금</t>
    <phoneticPr fontId="2" type="noConversion"/>
  </si>
  <si>
    <t xml:space="preserve"> </t>
    <phoneticPr fontId="2" type="noConversion"/>
  </si>
  <si>
    <t>2023년 
2추경 예산(A)</t>
    <phoneticPr fontId="2" type="noConversion"/>
  </si>
  <si>
    <t>우편발송료, 송금수수료 외</t>
    <phoneticPr fontId="2" type="noConversion"/>
  </si>
  <si>
    <t>법인 담당 시간외수당</t>
    <phoneticPr fontId="2" type="noConversion"/>
  </si>
  <si>
    <t>종사자 급여</t>
    <phoneticPr fontId="2" type="noConversion"/>
  </si>
  <si>
    <t>법인 후원 사업비</t>
    <phoneticPr fontId="2" type="noConversion"/>
  </si>
  <si>
    <t>기타예금이자</t>
    <phoneticPr fontId="2" type="noConversion"/>
  </si>
  <si>
    <r>
      <t xml:space="preserve">               2024년 복지세상미래 본예산 추경 총괄표         </t>
    </r>
    <r>
      <rPr>
        <b/>
        <sz val="12"/>
        <color indexed="8"/>
        <rFont val="굴림체"/>
        <family val="3"/>
        <charset val="129"/>
      </rPr>
      <t xml:space="preserve"> 2023.12.21</t>
    </r>
    <r>
      <rPr>
        <b/>
        <sz val="22"/>
        <color indexed="8"/>
        <rFont val="굴림체"/>
        <family val="3"/>
        <charset val="129"/>
      </rPr>
      <t xml:space="preserve">   </t>
    </r>
    <phoneticPr fontId="2" type="noConversion"/>
  </si>
  <si>
    <t>2023년 3차 추경예산(A)</t>
    <phoneticPr fontId="2" type="noConversion"/>
  </si>
  <si>
    <t>2024년도 사단법인복지세상미래 세입 본예산서</t>
    <phoneticPr fontId="2" type="noConversion"/>
  </si>
  <si>
    <t>2024년 
본 예산(B)</t>
    <phoneticPr fontId="2" type="noConversion"/>
  </si>
  <si>
    <t>전년도 이월금 (2023년)</t>
    <phoneticPr fontId="2" type="noConversion"/>
  </si>
  <si>
    <t>법인 담당 급여(1월 ~5월)</t>
    <phoneticPr fontId="2" type="noConversion"/>
  </si>
  <si>
    <t>법인 담당 급여(6월~12월)</t>
    <phoneticPr fontId="2" type="noConversion"/>
  </si>
  <si>
    <t>CMS 관리점 수수료</t>
    <phoneticPr fontId="2" type="noConversion"/>
  </si>
  <si>
    <t>프린트기 이용요금</t>
    <phoneticPr fontId="2" type="noConversion"/>
  </si>
  <si>
    <t>2024년도 복지세상미래 사업 세출 본 예산서</t>
    <phoneticPr fontId="2" type="noConversion"/>
  </si>
  <si>
    <t xml:space="preserve"> 후원(개인 외)</t>
    <phoneticPr fontId="2" type="noConversion"/>
  </si>
  <si>
    <t>전입금</t>
    <phoneticPr fontId="2" type="noConversion"/>
  </si>
  <si>
    <t>법인 전입금</t>
    <phoneticPr fontId="2" type="noConversion"/>
  </si>
  <si>
    <t>2024년 본예산
(B)</t>
    <phoneticPr fontId="2" type="noConversion"/>
  </si>
  <si>
    <t>4</t>
    <phoneticPr fontId="2" type="noConversion"/>
  </si>
  <si>
    <t>5</t>
    <phoneticPr fontId="2" type="noConversion"/>
  </si>
  <si>
    <t>전입금</t>
    <phoneticPr fontId="2" type="noConversion"/>
  </si>
  <si>
    <t>전입금</t>
    <phoneticPr fontId="2" type="noConversion"/>
  </si>
  <si>
    <t>전년도전입금</t>
    <phoneticPr fontId="2" type="noConversion"/>
  </si>
  <si>
    <t>전입금 소계</t>
    <phoneticPr fontId="2" type="noConversion"/>
  </si>
  <si>
    <t>2024년 본예산(B)</t>
    <phoneticPr fontId="2" type="noConversion"/>
  </si>
  <si>
    <t>2024년 본
예산(B)</t>
    <phoneticPr fontId="2" type="noConversion"/>
  </si>
  <si>
    <t>2023년 3차 추경
예산(A)</t>
    <phoneticPr fontId="2" type="noConversion"/>
  </si>
  <si>
    <t>2023년 
3차 추경 예산
(A)</t>
    <phoneticPr fontId="2" type="noConversion"/>
  </si>
  <si>
    <t>전출금</t>
    <phoneticPr fontId="2" type="noConversion"/>
  </si>
  <si>
    <t>전출금</t>
    <phoneticPr fontId="2" type="noConversion"/>
  </si>
  <si>
    <t>전출금</t>
    <phoneticPr fontId="2" type="noConversion"/>
  </si>
  <si>
    <t>전출금 소계</t>
    <phoneticPr fontId="2" type="noConversion"/>
  </si>
  <si>
    <t>재산조성비</t>
    <phoneticPr fontId="2" type="noConversion"/>
  </si>
  <si>
    <t>자산취득비</t>
    <phoneticPr fontId="2" type="noConversion"/>
  </si>
  <si>
    <t>시설비 소계</t>
    <phoneticPr fontId="2" type="noConversion"/>
  </si>
  <si>
    <t>시설비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</si>
</sst>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-&quot;₩&quot;* #,##0_-;\-&quot;₩&quot;* #,##0_-;_-&quot;₩&quot;* &quot;-&quot;_-;_-@_-"/>
    <numFmt numFmtId="41" formatCode="_-* #,##0_-;\-* #,##0_-;_-* &quot;-&quot;_-;_-@_-"/>
    <numFmt numFmtId="176" formatCode="#,##0_ ;[Red]\-#,##0\ "/>
    <numFmt numFmtId="177" formatCode="#,##0_ "/>
    <numFmt numFmtId="178" formatCode="0.0_ "/>
    <numFmt numFmtId="179" formatCode="0.0000000%"/>
    <numFmt numFmtId="180" formatCode="_-* #,##0_-;\-* #,##0_-;_-* &quot;-&quot;??_-;_-@_-"/>
    <numFmt numFmtId="181" formatCode="_-* #,##0.00_-;\-* #,##0.00_-;_-* &quot;-&quot;_-;_-@_-"/>
    <numFmt numFmtId="182" formatCode="#,##0.00_ ;[Red]\-#,##0.00\ "/>
    <numFmt numFmtId="183" formatCode="0.000%"/>
    <numFmt numFmtId="184" formatCode="#,##0;\▲#,##0"/>
  </numFmts>
  <fonts count="2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b/>
      <sz val="20"/>
      <name val="굴림"/>
      <family val="3"/>
      <charset val="129"/>
    </font>
    <font>
      <sz val="11"/>
      <name val="굴림"/>
      <family val="3"/>
      <charset val="129"/>
    </font>
    <font>
      <b/>
      <sz val="12"/>
      <name val="굴림"/>
      <family val="3"/>
      <charset val="129"/>
    </font>
    <font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1"/>
      <color rgb="FF000000"/>
      <name val="돋움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22"/>
      <color indexed="8"/>
      <name val="굴림체"/>
      <family val="3"/>
      <charset val="129"/>
    </font>
    <font>
      <sz val="22"/>
      <name val="돋움"/>
      <family val="3"/>
      <charset val="129"/>
    </font>
    <font>
      <b/>
      <sz val="26"/>
      <color indexed="8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굴림체"/>
      <family val="3"/>
      <charset val="129"/>
    </font>
    <font>
      <sz val="9"/>
      <color indexed="8"/>
      <name val="굴림체"/>
      <family val="3"/>
      <charset val="129"/>
    </font>
    <font>
      <b/>
      <sz val="9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1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rgb="FFFF0000"/>
      <name val="굴림"/>
      <family val="3"/>
      <charset val="129"/>
    </font>
    <font>
      <b/>
      <sz val="11"/>
      <name val="굴림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11" fillId="0" borderId="0">
      <alignment vertical="center"/>
    </xf>
    <xf numFmtId="41" fontId="11" fillId="0" borderId="0">
      <alignment vertical="center"/>
    </xf>
    <xf numFmtId="0" fontId="1" fillId="0" borderId="0">
      <alignment vertical="center"/>
    </xf>
  </cellStyleXfs>
  <cellXfs count="441">
    <xf numFmtId="0" fontId="0" fillId="0" borderId="0" xfId="0"/>
    <xf numFmtId="41" fontId="3" fillId="0" borderId="0" xfId="2" applyFont="1" applyAlignment="1">
      <alignment horizontal="center" vertical="center" shrinkToFit="1"/>
    </xf>
    <xf numFmtId="0" fontId="6" fillId="0" borderId="0" xfId="3" applyFont="1"/>
    <xf numFmtId="0" fontId="6" fillId="0" borderId="0" xfId="3" applyFont="1" applyAlignment="1">
      <alignment vertical="center"/>
    </xf>
    <xf numFmtId="41" fontId="9" fillId="0" borderId="0" xfId="2" applyFont="1" applyAlignment="1">
      <alignment vertical="center"/>
    </xf>
    <xf numFmtId="41" fontId="6" fillId="0" borderId="0" xfId="2" applyFont="1" applyAlignment="1">
      <alignment vertical="center"/>
    </xf>
    <xf numFmtId="41" fontId="6" fillId="0" borderId="0" xfId="2" applyFont="1" applyBorder="1" applyAlignment="1">
      <alignment vertical="center"/>
    </xf>
    <xf numFmtId="41" fontId="3" fillId="0" borderId="0" xfId="2" applyFont="1" applyAlignment="1">
      <alignment horizontal="left" vertical="center" shrinkToFit="1"/>
    </xf>
    <xf numFmtId="41" fontId="4" fillId="0" borderId="0" xfId="2" applyFont="1" applyAlignment="1">
      <alignment vertical="center"/>
    </xf>
    <xf numFmtId="41" fontId="4" fillId="0" borderId="0" xfId="2" applyFont="1" applyAlignment="1">
      <alignment vertical="center" shrinkToFit="1"/>
    </xf>
    <xf numFmtId="41" fontId="8" fillId="0" borderId="0" xfId="2" applyFont="1" applyAlignment="1">
      <alignment vertical="center" shrinkToFit="1"/>
    </xf>
    <xf numFmtId="176" fontId="4" fillId="0" borderId="0" xfId="2" applyNumberFormat="1" applyFont="1" applyAlignment="1">
      <alignment vertical="center" shrinkToFit="1"/>
    </xf>
    <xf numFmtId="41" fontId="10" fillId="0" borderId="0" xfId="2" applyFont="1" applyAlignment="1">
      <alignment vertical="center" shrinkToFit="1"/>
    </xf>
    <xf numFmtId="3" fontId="4" fillId="0" borderId="0" xfId="2" applyNumberFormat="1" applyFont="1" applyAlignment="1">
      <alignment vertical="center" shrinkToFit="1"/>
    </xf>
    <xf numFmtId="41" fontId="3" fillId="0" borderId="23" xfId="2" applyFont="1" applyBorder="1" applyAlignment="1">
      <alignment horizontal="center" vertical="center" shrinkToFit="1"/>
    </xf>
    <xf numFmtId="3" fontId="4" fillId="0" borderId="0" xfId="2" applyNumberFormat="1" applyFont="1" applyAlignment="1">
      <alignment vertical="center"/>
    </xf>
    <xf numFmtId="0" fontId="6" fillId="0" borderId="0" xfId="3" applyFont="1" applyBorder="1"/>
    <xf numFmtId="3" fontId="6" fillId="0" borderId="0" xfId="3" applyNumberFormat="1" applyFont="1" applyBorder="1"/>
    <xf numFmtId="0" fontId="6" fillId="0" borderId="0" xfId="3" applyFont="1" applyBorder="1" applyAlignment="1">
      <alignment shrinkToFit="1"/>
    </xf>
    <xf numFmtId="0" fontId="8" fillId="0" borderId="0" xfId="3" applyFont="1" applyBorder="1" applyAlignment="1">
      <alignment shrinkToFit="1"/>
    </xf>
    <xf numFmtId="41" fontId="9" fillId="3" borderId="36" xfId="2" applyFont="1" applyFill="1" applyBorder="1" applyAlignment="1">
      <alignment horizontal="center" vertical="center" shrinkToFit="1"/>
    </xf>
    <xf numFmtId="41" fontId="9" fillId="3" borderId="6" xfId="2" applyFont="1" applyFill="1" applyBorder="1" applyAlignment="1">
      <alignment horizontal="center" vertical="center" shrinkToFit="1"/>
    </xf>
    <xf numFmtId="41" fontId="9" fillId="3" borderId="37" xfId="2" applyFont="1" applyFill="1" applyBorder="1" applyAlignment="1">
      <alignment horizontal="center" vertical="center" shrinkToFit="1"/>
    </xf>
    <xf numFmtId="41" fontId="6" fillId="0" borderId="0" xfId="2" applyFont="1" applyAlignment="1">
      <alignment vertical="center"/>
    </xf>
    <xf numFmtId="41" fontId="12" fillId="9" borderId="4" xfId="2" applyFont="1" applyFill="1" applyBorder="1" applyAlignment="1">
      <alignment vertical="center"/>
    </xf>
    <xf numFmtId="41" fontId="12" fillId="0" borderId="4" xfId="2" applyFont="1" applyBorder="1" applyAlignment="1">
      <alignment vertical="center"/>
    </xf>
    <xf numFmtId="41" fontId="12" fillId="9" borderId="22" xfId="2" applyFont="1" applyFill="1" applyBorder="1" applyAlignment="1">
      <alignment vertical="center" shrinkToFit="1"/>
    </xf>
    <xf numFmtId="41" fontId="6" fillId="0" borderId="0" xfId="2" applyFont="1" applyAlignment="1">
      <alignment vertical="center"/>
    </xf>
    <xf numFmtId="180" fontId="13" fillId="6" borderId="4" xfId="2" applyNumberFormat="1" applyFont="1" applyFill="1" applyBorder="1" applyAlignment="1">
      <alignment vertical="center"/>
    </xf>
    <xf numFmtId="41" fontId="13" fillId="6" borderId="22" xfId="2" applyFont="1" applyFill="1" applyBorder="1" applyAlignment="1">
      <alignment vertical="center"/>
    </xf>
    <xf numFmtId="41" fontId="13" fillId="0" borderId="45" xfId="2" applyFont="1" applyFill="1" applyBorder="1" applyAlignment="1">
      <alignment vertical="center" shrinkToFit="1"/>
    </xf>
    <xf numFmtId="9" fontId="12" fillId="4" borderId="4" xfId="1" applyFont="1" applyFill="1" applyBorder="1" applyAlignment="1">
      <alignment vertical="center"/>
    </xf>
    <xf numFmtId="41" fontId="12" fillId="4" borderId="4" xfId="2" applyFont="1" applyFill="1" applyBorder="1" applyAlignment="1">
      <alignment vertical="center"/>
    </xf>
    <xf numFmtId="41" fontId="12" fillId="4" borderId="22" xfId="2" applyFont="1" applyFill="1" applyBorder="1" applyAlignment="1">
      <alignment vertical="center"/>
    </xf>
    <xf numFmtId="0" fontId="12" fillId="0" borderId="1" xfId="0" applyFont="1" applyBorder="1" applyAlignment="1"/>
    <xf numFmtId="41" fontId="13" fillId="0" borderId="0" xfId="2" applyFont="1" applyFill="1" applyBorder="1" applyAlignment="1">
      <alignment vertical="center" shrinkToFit="1"/>
    </xf>
    <xf numFmtId="41" fontId="13" fillId="9" borderId="4" xfId="2" applyFont="1" applyFill="1" applyBorder="1" applyAlignment="1">
      <alignment vertical="center" shrinkToFit="1"/>
    </xf>
    <xf numFmtId="41" fontId="13" fillId="9" borderId="13" xfId="2" applyFont="1" applyFill="1" applyBorder="1" applyAlignment="1">
      <alignment horizontal="left" vertical="center"/>
    </xf>
    <xf numFmtId="0" fontId="12" fillId="0" borderId="0" xfId="0" applyFont="1" applyFill="1" applyBorder="1" applyAlignment="1"/>
    <xf numFmtId="41" fontId="13" fillId="0" borderId="4" xfId="2" applyFont="1" applyFill="1" applyBorder="1" applyAlignment="1">
      <alignment vertical="center" shrinkToFit="1"/>
    </xf>
    <xf numFmtId="41" fontId="12" fillId="0" borderId="4" xfId="2" applyFont="1" applyFill="1" applyBorder="1" applyAlignment="1">
      <alignment vertical="center"/>
    </xf>
    <xf numFmtId="41" fontId="13" fillId="0" borderId="14" xfId="2" applyFont="1" applyFill="1" applyBorder="1" applyAlignment="1">
      <alignment vertical="center" shrinkToFit="1"/>
    </xf>
    <xf numFmtId="41" fontId="13" fillId="9" borderId="39" xfId="2" applyFont="1" applyFill="1" applyBorder="1" applyAlignment="1">
      <alignment vertical="center" shrinkToFit="1"/>
    </xf>
    <xf numFmtId="0" fontId="12" fillId="0" borderId="0" xfId="0" applyFont="1" applyBorder="1" applyAlignment="1"/>
    <xf numFmtId="41" fontId="12" fillId="9" borderId="4" xfId="2" applyFont="1" applyFill="1" applyBorder="1" applyAlignment="1">
      <alignment vertical="center" shrinkToFit="1"/>
    </xf>
    <xf numFmtId="41" fontId="13" fillId="0" borderId="12" xfId="2" applyFont="1" applyBorder="1" applyAlignment="1">
      <alignment vertical="center" shrinkToFit="1"/>
    </xf>
    <xf numFmtId="41" fontId="13" fillId="0" borderId="4" xfId="2" applyFont="1" applyBorder="1" applyAlignment="1">
      <alignment vertical="center" shrinkToFit="1"/>
    </xf>
    <xf numFmtId="41" fontId="12" fillId="0" borderId="4" xfId="2" applyFont="1" applyBorder="1" applyAlignment="1">
      <alignment vertical="center" shrinkToFit="1"/>
    </xf>
    <xf numFmtId="41" fontId="13" fillId="0" borderId="1" xfId="2" applyFont="1" applyFill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41" fontId="12" fillId="9" borderId="9" xfId="2" applyFont="1" applyFill="1" applyBorder="1" applyAlignment="1">
      <alignment vertical="center"/>
    </xf>
    <xf numFmtId="0" fontId="12" fillId="0" borderId="14" xfId="0" applyFont="1" applyBorder="1" applyAlignment="1"/>
    <xf numFmtId="41" fontId="13" fillId="0" borderId="1" xfId="2" applyFont="1" applyBorder="1" applyAlignment="1">
      <alignment horizontal="center" vertical="center" shrinkToFit="1"/>
    </xf>
    <xf numFmtId="41" fontId="13" fillId="0" borderId="0" xfId="2" applyFont="1" applyBorder="1" applyAlignment="1">
      <alignment horizontal="center" vertical="center" shrinkToFit="1"/>
    </xf>
    <xf numFmtId="41" fontId="6" fillId="0" borderId="0" xfId="2" applyFont="1" applyAlignment="1">
      <alignment vertical="center"/>
    </xf>
    <xf numFmtId="41" fontId="10" fillId="2" borderId="22" xfId="2" applyFont="1" applyFill="1" applyBorder="1" applyAlignment="1">
      <alignment vertical="center"/>
    </xf>
    <xf numFmtId="41" fontId="10" fillId="0" borderId="4" xfId="2" applyFont="1" applyFill="1" applyBorder="1" applyAlignment="1">
      <alignment vertical="center"/>
    </xf>
    <xf numFmtId="0" fontId="10" fillId="0" borderId="1" xfId="0" applyFont="1" applyBorder="1" applyAlignment="1"/>
    <xf numFmtId="9" fontId="10" fillId="4" borderId="4" xfId="1" applyFont="1" applyFill="1" applyBorder="1" applyAlignment="1">
      <alignment vertical="center"/>
    </xf>
    <xf numFmtId="9" fontId="10" fillId="4" borderId="4" xfId="1" applyFont="1" applyFill="1" applyBorder="1" applyAlignment="1">
      <alignment horizontal="left" vertical="center"/>
    </xf>
    <xf numFmtId="41" fontId="10" fillId="4" borderId="4" xfId="2" applyFont="1" applyFill="1" applyBorder="1" applyAlignment="1">
      <alignment vertical="center" shrinkToFit="1"/>
    </xf>
    <xf numFmtId="41" fontId="10" fillId="4" borderId="22" xfId="2" applyFont="1" applyFill="1" applyBorder="1" applyAlignment="1">
      <alignment vertical="center"/>
    </xf>
    <xf numFmtId="41" fontId="10" fillId="9" borderId="4" xfId="2" applyFont="1" applyFill="1" applyBorder="1" applyAlignment="1">
      <alignment horizontal="left" vertical="center"/>
    </xf>
    <xf numFmtId="41" fontId="10" fillId="9" borderId="4" xfId="2" applyFont="1" applyFill="1" applyBorder="1" applyAlignment="1">
      <alignment vertical="center"/>
    </xf>
    <xf numFmtId="41" fontId="10" fillId="9" borderId="22" xfId="2" applyFont="1" applyFill="1" applyBorder="1" applyAlignment="1">
      <alignment vertical="center"/>
    </xf>
    <xf numFmtId="177" fontId="13" fillId="5" borderId="9" xfId="2" applyNumberFormat="1" applyFont="1" applyFill="1" applyBorder="1" applyAlignment="1">
      <alignment vertical="center"/>
    </xf>
    <xf numFmtId="177" fontId="13" fillId="6" borderId="4" xfId="2" applyNumberFormat="1" applyFont="1" applyFill="1" applyBorder="1" applyAlignment="1">
      <alignment vertical="center"/>
    </xf>
    <xf numFmtId="41" fontId="10" fillId="0" borderId="4" xfId="2" applyFont="1" applyFill="1" applyBorder="1" applyAlignment="1">
      <alignment horizontal="left" vertical="center"/>
    </xf>
    <xf numFmtId="42" fontId="10" fillId="0" borderId="4" xfId="1" applyNumberFormat="1" applyFont="1" applyFill="1" applyBorder="1" applyAlignment="1">
      <alignment vertical="center"/>
    </xf>
    <xf numFmtId="41" fontId="10" fillId="0" borderId="22" xfId="2" applyFont="1" applyFill="1" applyBorder="1" applyAlignment="1">
      <alignment vertical="center" shrinkToFit="1"/>
    </xf>
    <xf numFmtId="178" fontId="10" fillId="9" borderId="4" xfId="1" applyNumberFormat="1" applyFont="1" applyFill="1" applyBorder="1" applyAlignment="1">
      <alignment horizontal="center" vertical="center"/>
    </xf>
    <xf numFmtId="41" fontId="10" fillId="9" borderId="22" xfId="2" applyFont="1" applyFill="1" applyBorder="1" applyAlignment="1">
      <alignment vertical="center" shrinkToFit="1"/>
    </xf>
    <xf numFmtId="41" fontId="9" fillId="9" borderId="4" xfId="2" applyFont="1" applyFill="1" applyBorder="1" applyAlignment="1">
      <alignment horizontal="left" vertical="center"/>
    </xf>
    <xf numFmtId="41" fontId="10" fillId="9" borderId="4" xfId="2" applyFont="1" applyFill="1" applyBorder="1" applyAlignment="1">
      <alignment vertical="center" shrinkToFit="1"/>
    </xf>
    <xf numFmtId="41" fontId="13" fillId="0" borderId="17" xfId="2" applyFont="1" applyBorder="1" applyAlignment="1">
      <alignment vertical="center" shrinkToFit="1"/>
    </xf>
    <xf numFmtId="3" fontId="9" fillId="3" borderId="19" xfId="2" applyNumberFormat="1" applyFont="1" applyFill="1" applyBorder="1" applyAlignment="1">
      <alignment horizontal="center" vertical="center" wrapText="1"/>
    </xf>
    <xf numFmtId="177" fontId="13" fillId="9" borderId="4" xfId="2" applyNumberFormat="1" applyFont="1" applyFill="1" applyBorder="1" applyAlignment="1">
      <alignment vertical="center"/>
    </xf>
    <xf numFmtId="41" fontId="10" fillId="7" borderId="4" xfId="2" applyFont="1" applyFill="1" applyBorder="1" applyAlignment="1">
      <alignment vertical="center"/>
    </xf>
    <xf numFmtId="41" fontId="10" fillId="7" borderId="22" xfId="2" applyFont="1" applyFill="1" applyBorder="1" applyAlignment="1">
      <alignment vertical="center"/>
    </xf>
    <xf numFmtId="41" fontId="12" fillId="0" borderId="4" xfId="2" applyFont="1" applyFill="1" applyBorder="1" applyAlignment="1">
      <alignment horizontal="left" vertical="center"/>
    </xf>
    <xf numFmtId="41" fontId="12" fillId="0" borderId="4" xfId="2" applyFont="1" applyFill="1" applyBorder="1" applyAlignment="1">
      <alignment vertical="center" shrinkToFit="1"/>
    </xf>
    <xf numFmtId="41" fontId="12" fillId="0" borderId="22" xfId="2" applyFont="1" applyFill="1" applyBorder="1" applyAlignment="1">
      <alignment vertical="center" shrinkToFit="1"/>
    </xf>
    <xf numFmtId="41" fontId="13" fillId="9" borderId="4" xfId="2" applyFont="1" applyFill="1" applyBorder="1" applyAlignment="1">
      <alignment horizontal="left" vertical="center" shrinkToFit="1"/>
    </xf>
    <xf numFmtId="41" fontId="12" fillId="0" borderId="4" xfId="2" applyFont="1" applyFill="1" applyBorder="1" applyAlignment="1">
      <alignment horizontal="left" vertical="center" shrinkToFit="1"/>
    </xf>
    <xf numFmtId="41" fontId="12" fillId="0" borderId="22" xfId="2" applyFont="1" applyFill="1" applyBorder="1" applyAlignment="1">
      <alignment vertical="center"/>
    </xf>
    <xf numFmtId="177" fontId="13" fillId="4" borderId="4" xfId="2" applyNumberFormat="1" applyFont="1" applyFill="1" applyBorder="1" applyAlignment="1">
      <alignment vertical="center"/>
    </xf>
    <xf numFmtId="41" fontId="9" fillId="3" borderId="3" xfId="2" applyFont="1" applyFill="1" applyBorder="1" applyAlignment="1">
      <alignment horizontal="center" vertical="center" shrinkToFit="1"/>
    </xf>
    <xf numFmtId="3" fontId="13" fillId="3" borderId="19" xfId="2" applyNumberFormat="1" applyFont="1" applyFill="1" applyBorder="1" applyAlignment="1">
      <alignment horizontal="center" vertical="center" wrapText="1"/>
    </xf>
    <xf numFmtId="41" fontId="9" fillId="6" borderId="4" xfId="2" applyFont="1" applyFill="1" applyBorder="1" applyAlignment="1">
      <alignment horizontal="center" vertical="center" shrinkToFit="1"/>
    </xf>
    <xf numFmtId="41" fontId="13" fillId="8" borderId="4" xfId="2" applyFont="1" applyFill="1" applyBorder="1" applyAlignment="1">
      <alignment vertical="center" shrinkToFit="1"/>
    </xf>
    <xf numFmtId="41" fontId="10" fillId="6" borderId="4" xfId="2" applyFont="1" applyFill="1" applyBorder="1" applyAlignment="1">
      <alignment vertical="center" shrinkToFit="1"/>
    </xf>
    <xf numFmtId="41" fontId="12" fillId="6" borderId="22" xfId="2" applyFont="1" applyFill="1" applyBorder="1" applyAlignment="1">
      <alignment vertical="center" shrinkToFit="1"/>
    </xf>
    <xf numFmtId="41" fontId="9" fillId="0" borderId="11" xfId="2" applyFont="1" applyFill="1" applyBorder="1" applyAlignment="1">
      <alignment horizontal="center" vertical="center" shrinkToFit="1"/>
    </xf>
    <xf numFmtId="41" fontId="10" fillId="4" borderId="4" xfId="2" applyFont="1" applyFill="1" applyBorder="1" applyAlignment="1">
      <alignment horizontal="center" vertical="center" shrinkToFit="1"/>
    </xf>
    <xf numFmtId="41" fontId="12" fillId="4" borderId="4" xfId="2" applyFont="1" applyFill="1" applyBorder="1" applyAlignment="1">
      <alignment vertical="center" shrinkToFit="1"/>
    </xf>
    <xf numFmtId="41" fontId="12" fillId="4" borderId="22" xfId="2" applyFont="1" applyFill="1" applyBorder="1" applyAlignment="1">
      <alignment vertical="center" shrinkToFit="1"/>
    </xf>
    <xf numFmtId="41" fontId="9" fillId="0" borderId="1" xfId="2" applyFont="1" applyFill="1" applyBorder="1" applyAlignment="1">
      <alignment horizontal="center" vertical="center" shrinkToFit="1"/>
    </xf>
    <xf numFmtId="41" fontId="9" fillId="0" borderId="12" xfId="2" applyFont="1" applyFill="1" applyBorder="1" applyAlignment="1">
      <alignment vertical="center" shrinkToFit="1"/>
    </xf>
    <xf numFmtId="41" fontId="9" fillId="9" borderId="4" xfId="2" applyFont="1" applyFill="1" applyBorder="1" applyAlignment="1">
      <alignment horizontal="left" vertical="center" shrinkToFit="1"/>
    </xf>
    <xf numFmtId="41" fontId="9" fillId="0" borderId="0" xfId="2" applyFont="1" applyFill="1" applyBorder="1" applyAlignment="1">
      <alignment vertical="center" shrinkToFit="1"/>
    </xf>
    <xf numFmtId="41" fontId="9" fillId="0" borderId="0" xfId="2" applyFont="1" applyFill="1" applyBorder="1" applyAlignment="1">
      <alignment horizontal="left" vertical="center" shrinkToFit="1"/>
    </xf>
    <xf numFmtId="41" fontId="10" fillId="0" borderId="12" xfId="2" applyNumberFormat="1" applyFont="1" applyFill="1" applyBorder="1" applyAlignment="1">
      <alignment vertical="center" shrinkToFit="1"/>
    </xf>
    <xf numFmtId="176" fontId="10" fillId="0" borderId="4" xfId="2" applyNumberFormat="1" applyFont="1" applyBorder="1" applyAlignment="1">
      <alignment vertical="center" shrinkToFit="1"/>
    </xf>
    <xf numFmtId="182" fontId="10" fillId="0" borderId="4" xfId="2" applyNumberFormat="1" applyFont="1" applyBorder="1" applyAlignment="1">
      <alignment vertical="center" shrinkToFit="1"/>
    </xf>
    <xf numFmtId="41" fontId="9" fillId="4" borderId="4" xfId="2" applyFont="1" applyFill="1" applyBorder="1" applyAlignment="1">
      <alignment horizontal="center" vertical="center" shrinkToFit="1"/>
    </xf>
    <xf numFmtId="41" fontId="9" fillId="0" borderId="12" xfId="2" applyFont="1" applyFill="1" applyBorder="1" applyAlignment="1">
      <alignment horizontal="left" vertical="center" shrinkToFit="1"/>
    </xf>
    <xf numFmtId="41" fontId="10" fillId="0" borderId="0" xfId="2" applyFont="1" applyAlignment="1">
      <alignment vertical="center"/>
    </xf>
    <xf numFmtId="0" fontId="9" fillId="0" borderId="16" xfId="0" applyFont="1" applyBorder="1" applyAlignment="1">
      <alignment vertical="center"/>
    </xf>
    <xf numFmtId="41" fontId="10" fillId="4" borderId="4" xfId="0" applyNumberFormat="1" applyFont="1" applyFill="1" applyBorder="1" applyAlignment="1">
      <alignment vertical="center"/>
    </xf>
    <xf numFmtId="177" fontId="10" fillId="4" borderId="4" xfId="2" applyNumberFormat="1" applyFont="1" applyFill="1" applyBorder="1" applyAlignment="1">
      <alignment vertical="center"/>
    </xf>
    <xf numFmtId="9" fontId="10" fillId="0" borderId="13" xfId="2" applyNumberFormat="1" applyFont="1" applyFill="1" applyBorder="1" applyAlignment="1">
      <alignment vertical="center"/>
    </xf>
    <xf numFmtId="41" fontId="6" fillId="0" borderId="33" xfId="2" applyFont="1" applyBorder="1" applyAlignment="1">
      <alignment vertical="center"/>
    </xf>
    <xf numFmtId="9" fontId="8" fillId="0" borderId="0" xfId="3" applyNumberFormat="1" applyFont="1" applyBorder="1" applyAlignment="1">
      <alignment shrinkToFit="1"/>
    </xf>
    <xf numFmtId="9" fontId="9" fillId="5" borderId="10" xfId="1" applyNumberFormat="1" applyFont="1" applyFill="1" applyBorder="1" applyAlignment="1">
      <alignment horizontal="center" vertical="center"/>
    </xf>
    <xf numFmtId="9" fontId="12" fillId="6" borderId="13" xfId="1" applyNumberFormat="1" applyFont="1" applyFill="1" applyBorder="1" applyAlignment="1">
      <alignment horizontal="center" vertical="center"/>
    </xf>
    <xf numFmtId="9" fontId="12" fillId="4" borderId="13" xfId="1" applyNumberFormat="1" applyFont="1" applyFill="1" applyBorder="1" applyAlignment="1">
      <alignment horizontal="center" vertical="center"/>
    </xf>
    <xf numFmtId="9" fontId="12" fillId="9" borderId="13" xfId="2" applyNumberFormat="1" applyFont="1" applyFill="1" applyBorder="1" applyAlignment="1">
      <alignment vertical="center"/>
    </xf>
    <xf numFmtId="9" fontId="12" fillId="0" borderId="13" xfId="2" applyNumberFormat="1" applyFont="1" applyFill="1" applyBorder="1" applyAlignment="1">
      <alignment vertical="center"/>
    </xf>
    <xf numFmtId="9" fontId="10" fillId="9" borderId="13" xfId="2" applyNumberFormat="1" applyFont="1" applyFill="1" applyBorder="1" applyAlignment="1">
      <alignment vertical="center"/>
    </xf>
    <xf numFmtId="9" fontId="10" fillId="4" borderId="13" xfId="2" applyNumberFormat="1" applyFont="1" applyFill="1" applyBorder="1" applyAlignment="1">
      <alignment vertical="center" shrinkToFit="1"/>
    </xf>
    <xf numFmtId="9" fontId="10" fillId="7" borderId="13" xfId="2" applyNumberFormat="1" applyFont="1" applyFill="1" applyBorder="1" applyAlignment="1">
      <alignment vertical="center"/>
    </xf>
    <xf numFmtId="9" fontId="8" fillId="0" borderId="0" xfId="2" applyNumberFormat="1" applyFont="1" applyAlignment="1">
      <alignment vertical="center" shrinkToFit="1"/>
    </xf>
    <xf numFmtId="10" fontId="12" fillId="0" borderId="13" xfId="2" applyNumberFormat="1" applyFont="1" applyFill="1" applyBorder="1" applyAlignment="1">
      <alignment vertical="center"/>
    </xf>
    <xf numFmtId="0" fontId="7" fillId="2" borderId="3" xfId="3" applyFont="1" applyFill="1" applyBorder="1" applyAlignment="1">
      <alignment horizontal="left" vertical="center" shrinkToFit="1"/>
    </xf>
    <xf numFmtId="3" fontId="6" fillId="0" borderId="3" xfId="3" applyNumberFormat="1" applyFont="1" applyBorder="1" applyAlignment="1">
      <alignment vertical="center" shrinkToFit="1"/>
    </xf>
    <xf numFmtId="0" fontId="6" fillId="0" borderId="3" xfId="3" applyFont="1" applyBorder="1" applyAlignment="1">
      <alignment vertical="center" shrinkToFit="1"/>
    </xf>
    <xf numFmtId="0" fontId="6" fillId="0" borderId="44" xfId="3" applyFont="1" applyBorder="1" applyAlignment="1">
      <alignment horizontal="center" vertical="center" shrinkToFit="1"/>
    </xf>
    <xf numFmtId="0" fontId="9" fillId="7" borderId="2" xfId="0" applyFont="1" applyFill="1" applyBorder="1" applyAlignment="1">
      <alignment vertical="center"/>
    </xf>
    <xf numFmtId="41" fontId="10" fillId="0" borderId="50" xfId="0" applyNumberFormat="1" applyFont="1" applyFill="1" applyBorder="1" applyAlignment="1">
      <alignment vertical="center"/>
    </xf>
    <xf numFmtId="177" fontId="10" fillId="7" borderId="50" xfId="2" applyNumberFormat="1" applyFont="1" applyFill="1" applyBorder="1" applyAlignment="1">
      <alignment vertical="center"/>
    </xf>
    <xf numFmtId="3" fontId="10" fillId="0" borderId="50" xfId="2" applyNumberFormat="1" applyFont="1" applyBorder="1" applyAlignment="1">
      <alignment vertical="center" shrinkToFit="1"/>
    </xf>
    <xf numFmtId="176" fontId="10" fillId="0" borderId="50" xfId="2" applyNumberFormat="1" applyFont="1" applyBorder="1" applyAlignment="1">
      <alignment vertical="center" shrinkToFit="1"/>
    </xf>
    <xf numFmtId="41" fontId="10" fillId="0" borderId="49" xfId="2" applyFont="1" applyBorder="1" applyAlignment="1">
      <alignment vertical="center" shrinkToFit="1"/>
    </xf>
    <xf numFmtId="183" fontId="12" fillId="0" borderId="13" xfId="2" applyNumberFormat="1" applyFont="1" applyFill="1" applyBorder="1" applyAlignment="1">
      <alignment vertical="center"/>
    </xf>
    <xf numFmtId="177" fontId="12" fillId="0" borderId="18" xfId="2" applyNumberFormat="1" applyFont="1" applyFill="1" applyBorder="1" applyAlignment="1">
      <alignment vertical="center"/>
    </xf>
    <xf numFmtId="41" fontId="10" fillId="9" borderId="4" xfId="2" applyFont="1" applyFill="1" applyBorder="1" applyAlignment="1">
      <alignment horizontal="left" vertical="center" shrinkToFit="1"/>
    </xf>
    <xf numFmtId="41" fontId="13" fillId="5" borderId="9" xfId="2" applyFont="1" applyFill="1" applyBorder="1" applyAlignment="1">
      <alignment vertical="center" shrinkToFit="1"/>
    </xf>
    <xf numFmtId="41" fontId="13" fillId="5" borderId="9" xfId="2" applyFont="1" applyFill="1" applyBorder="1" applyAlignment="1">
      <alignment horizontal="center" vertical="center" shrinkToFit="1"/>
    </xf>
    <xf numFmtId="0" fontId="1" fillId="0" borderId="0" xfId="9">
      <alignment vertical="center"/>
    </xf>
    <xf numFmtId="49" fontId="16" fillId="0" borderId="0" xfId="9" applyNumberFormat="1" applyFont="1" applyBorder="1" applyAlignment="1">
      <alignment horizontal="center" vertical="center" wrapText="1"/>
    </xf>
    <xf numFmtId="0" fontId="1" fillId="0" borderId="0" xfId="9" applyAlignment="1">
      <alignment horizontal="center" vertical="center"/>
    </xf>
    <xf numFmtId="49" fontId="19" fillId="7" borderId="58" xfId="9" applyNumberFormat="1" applyFont="1" applyFill="1" applyBorder="1" applyAlignment="1">
      <alignment horizontal="center" vertical="center" wrapText="1"/>
    </xf>
    <xf numFmtId="49" fontId="17" fillId="0" borderId="0" xfId="9" applyNumberFormat="1" applyFont="1" applyBorder="1" applyAlignment="1">
      <alignment horizontal="center" vertical="top" wrapText="1"/>
    </xf>
    <xf numFmtId="49" fontId="19" fillId="7" borderId="64" xfId="9" applyNumberFormat="1" applyFont="1" applyFill="1" applyBorder="1" applyAlignment="1">
      <alignment horizontal="center" vertical="center" wrapText="1"/>
    </xf>
    <xf numFmtId="41" fontId="12" fillId="4" borderId="4" xfId="1" applyNumberFormat="1" applyFont="1" applyFill="1" applyBorder="1" applyAlignment="1">
      <alignment vertical="center"/>
    </xf>
    <xf numFmtId="41" fontId="12" fillId="7" borderId="4" xfId="2" applyFont="1" applyFill="1" applyBorder="1" applyAlignment="1">
      <alignment vertical="center"/>
    </xf>
    <xf numFmtId="9" fontId="12" fillId="7" borderId="13" xfId="2" applyNumberFormat="1" applyFont="1" applyFill="1" applyBorder="1" applyAlignment="1">
      <alignment vertical="center"/>
    </xf>
    <xf numFmtId="41" fontId="12" fillId="7" borderId="22" xfId="2" applyFont="1" applyFill="1" applyBorder="1" applyAlignment="1">
      <alignment vertical="center" shrinkToFit="1"/>
    </xf>
    <xf numFmtId="41" fontId="13" fillId="7" borderId="0" xfId="2" applyFont="1" applyFill="1" applyBorder="1" applyAlignment="1">
      <alignment vertical="center" shrinkToFit="1"/>
    </xf>
    <xf numFmtId="41" fontId="13" fillId="0" borderId="0" xfId="2" applyFont="1" applyBorder="1" applyAlignment="1">
      <alignment vertical="center" shrinkToFit="1"/>
    </xf>
    <xf numFmtId="41" fontId="10" fillId="0" borderId="0" xfId="2" applyFont="1" applyFill="1" applyBorder="1" applyAlignment="1">
      <alignment vertical="center" shrinkToFit="1"/>
    </xf>
    <xf numFmtId="41" fontId="10" fillId="0" borderId="14" xfId="2" applyFont="1" applyFill="1" applyBorder="1" applyAlignment="1">
      <alignment vertical="center" shrinkToFit="1"/>
    </xf>
    <xf numFmtId="41" fontId="9" fillId="7" borderId="0" xfId="2" applyFont="1" applyFill="1" applyBorder="1" applyAlignment="1">
      <alignment horizontal="left" vertical="center" shrinkToFit="1"/>
    </xf>
    <xf numFmtId="41" fontId="10" fillId="7" borderId="0" xfId="2" applyFont="1" applyFill="1" applyBorder="1" applyAlignment="1">
      <alignment vertical="center"/>
    </xf>
    <xf numFmtId="41" fontId="12" fillId="7" borderId="0" xfId="2" applyFont="1" applyFill="1" applyBorder="1" applyAlignment="1">
      <alignment vertical="center" shrinkToFit="1"/>
    </xf>
    <xf numFmtId="41" fontId="12" fillId="7" borderId="14" xfId="2" applyFont="1" applyFill="1" applyBorder="1" applyAlignment="1">
      <alignment vertical="center" shrinkToFit="1"/>
    </xf>
    <xf numFmtId="41" fontId="10" fillId="7" borderId="12" xfId="2" applyFont="1" applyFill="1" applyBorder="1" applyAlignment="1">
      <alignment vertical="center"/>
    </xf>
    <xf numFmtId="41" fontId="10" fillId="0" borderId="0" xfId="2" applyFont="1" applyFill="1" applyBorder="1" applyAlignment="1">
      <alignment horizontal="center" vertical="center" shrinkToFit="1"/>
    </xf>
    <xf numFmtId="41" fontId="12" fillId="0" borderId="0" xfId="2" applyFont="1" applyBorder="1" applyAlignment="1">
      <alignment vertical="center" shrinkToFit="1"/>
    </xf>
    <xf numFmtId="49" fontId="19" fillId="7" borderId="62" xfId="9" applyNumberFormat="1" applyFont="1" applyFill="1" applyBorder="1" applyAlignment="1">
      <alignment horizontal="center" vertical="center" wrapText="1"/>
    </xf>
    <xf numFmtId="49" fontId="19" fillId="7" borderId="68" xfId="9" applyNumberFormat="1" applyFont="1" applyFill="1" applyBorder="1" applyAlignment="1">
      <alignment horizontal="center" vertical="center" wrapText="1"/>
    </xf>
    <xf numFmtId="0" fontId="21" fillId="7" borderId="5" xfId="9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vertical="center"/>
    </xf>
    <xf numFmtId="0" fontId="9" fillId="4" borderId="25" xfId="0" applyFont="1" applyFill="1" applyBorder="1" applyAlignment="1">
      <alignment vertical="center"/>
    </xf>
    <xf numFmtId="0" fontId="9" fillId="7" borderId="48" xfId="0" applyFont="1" applyFill="1" applyBorder="1" applyAlignment="1">
      <alignment vertical="center"/>
    </xf>
    <xf numFmtId="41" fontId="9" fillId="0" borderId="50" xfId="0" applyNumberFormat="1" applyFont="1" applyFill="1" applyBorder="1" applyAlignment="1">
      <alignment vertical="center"/>
    </xf>
    <xf numFmtId="41" fontId="12" fillId="7" borderId="0" xfId="2" applyFont="1" applyFill="1" applyBorder="1" applyAlignment="1">
      <alignment vertical="center"/>
    </xf>
    <xf numFmtId="177" fontId="13" fillId="7" borderId="0" xfId="2" applyNumberFormat="1" applyFont="1" applyFill="1" applyBorder="1" applyAlignment="1">
      <alignment vertical="center"/>
    </xf>
    <xf numFmtId="41" fontId="12" fillId="0" borderId="0" xfId="2" applyFont="1" applyBorder="1" applyAlignment="1">
      <alignment vertical="center"/>
    </xf>
    <xf numFmtId="177" fontId="12" fillId="2" borderId="0" xfId="2" applyNumberFormat="1" applyFont="1" applyFill="1" applyBorder="1" applyAlignment="1">
      <alignment vertical="center"/>
    </xf>
    <xf numFmtId="177" fontId="12" fillId="0" borderId="4" xfId="2" applyNumberFormat="1" applyFont="1" applyFill="1" applyBorder="1" applyAlignment="1">
      <alignment vertical="center"/>
    </xf>
    <xf numFmtId="177" fontId="12" fillId="0" borderId="0" xfId="2" applyNumberFormat="1" applyFont="1" applyFill="1" applyBorder="1" applyAlignment="1">
      <alignment vertical="center"/>
    </xf>
    <xf numFmtId="3" fontId="9" fillId="3" borderId="77" xfId="2" applyNumberFormat="1" applyFont="1" applyFill="1" applyBorder="1" applyAlignment="1">
      <alignment horizontal="center" vertical="center" wrapText="1"/>
    </xf>
    <xf numFmtId="9" fontId="9" fillId="3" borderId="37" xfId="2" applyNumberFormat="1" applyFont="1" applyFill="1" applyBorder="1" applyAlignment="1">
      <alignment horizontal="center" vertical="center" shrinkToFit="1"/>
    </xf>
    <xf numFmtId="41" fontId="9" fillId="3" borderId="78" xfId="2" applyFont="1" applyFill="1" applyBorder="1" applyAlignment="1">
      <alignment horizontal="center" vertical="center" shrinkToFit="1"/>
    </xf>
    <xf numFmtId="49" fontId="19" fillId="7" borderId="81" xfId="9" applyNumberFormat="1" applyFont="1" applyFill="1" applyBorder="1" applyAlignment="1">
      <alignment horizontal="center" vertical="center" wrapText="1"/>
    </xf>
    <xf numFmtId="49" fontId="17" fillId="7" borderId="63" xfId="9" applyNumberFormat="1" applyFont="1" applyFill="1" applyBorder="1" applyAlignment="1">
      <alignment horizontal="center" vertical="center" wrapText="1"/>
    </xf>
    <xf numFmtId="177" fontId="13" fillId="5" borderId="9" xfId="2" applyNumberFormat="1" applyFont="1" applyFill="1" applyBorder="1" applyAlignment="1">
      <alignment horizontal="right" vertical="center" shrinkToFit="1"/>
    </xf>
    <xf numFmtId="41" fontId="9" fillId="5" borderId="9" xfId="2" applyFont="1" applyFill="1" applyBorder="1" applyAlignment="1">
      <alignment vertical="center" shrinkToFit="1"/>
    </xf>
    <xf numFmtId="41" fontId="13" fillId="5" borderId="21" xfId="2" applyFont="1" applyFill="1" applyBorder="1" applyAlignment="1">
      <alignment vertical="center" shrinkToFit="1"/>
    </xf>
    <xf numFmtId="41" fontId="9" fillId="3" borderId="82" xfId="2" applyFont="1" applyFill="1" applyBorder="1" applyAlignment="1">
      <alignment horizontal="center" vertical="center" shrinkToFit="1"/>
    </xf>
    <xf numFmtId="41" fontId="9" fillId="3" borderId="83" xfId="2" applyFont="1" applyFill="1" applyBorder="1" applyAlignment="1">
      <alignment horizontal="center" vertical="center" shrinkToFit="1"/>
    </xf>
    <xf numFmtId="41" fontId="9" fillId="3" borderId="84" xfId="2" applyFont="1" applyFill="1" applyBorder="1" applyAlignment="1">
      <alignment horizontal="center" vertical="center" shrinkToFit="1"/>
    </xf>
    <xf numFmtId="41" fontId="9" fillId="3" borderId="85" xfId="2" applyFont="1" applyFill="1" applyBorder="1" applyAlignment="1">
      <alignment horizontal="center" vertical="center" shrinkToFit="1"/>
    </xf>
    <xf numFmtId="3" fontId="13" fillId="3" borderId="50" xfId="2" applyNumberFormat="1" applyFont="1" applyFill="1" applyBorder="1" applyAlignment="1">
      <alignment horizontal="center" vertical="center" wrapText="1"/>
    </xf>
    <xf numFmtId="41" fontId="13" fillId="3" borderId="50" xfId="2" applyFont="1" applyFill="1" applyBorder="1" applyAlignment="1">
      <alignment horizontal="center" vertical="center" shrinkToFit="1"/>
    </xf>
    <xf numFmtId="41" fontId="13" fillId="3" borderId="50" xfId="2" applyFont="1" applyFill="1" applyBorder="1" applyAlignment="1">
      <alignment horizontal="center" vertical="center" wrapText="1" shrinkToFit="1"/>
    </xf>
    <xf numFmtId="3" fontId="10" fillId="10" borderId="4" xfId="2" applyNumberFormat="1" applyFont="1" applyFill="1" applyBorder="1" applyAlignment="1">
      <alignment vertical="center" shrinkToFit="1"/>
    </xf>
    <xf numFmtId="176" fontId="10" fillId="10" borderId="4" xfId="2" applyNumberFormat="1" applyFont="1" applyFill="1" applyBorder="1" applyAlignment="1">
      <alignment vertical="center" shrinkToFit="1"/>
    </xf>
    <xf numFmtId="41" fontId="10" fillId="10" borderId="22" xfId="2" applyFont="1" applyFill="1" applyBorder="1" applyAlignment="1">
      <alignment vertical="center" shrinkToFit="1"/>
    </xf>
    <xf numFmtId="41" fontId="9" fillId="6" borderId="20" xfId="0" applyNumberFormat="1" applyFont="1" applyFill="1" applyBorder="1" applyAlignment="1">
      <alignment vertical="center"/>
    </xf>
    <xf numFmtId="177" fontId="9" fillId="8" borderId="20" xfId="2" applyNumberFormat="1" applyFont="1" applyFill="1" applyBorder="1" applyAlignment="1">
      <alignment vertical="center"/>
    </xf>
    <xf numFmtId="3" fontId="10" fillId="8" borderId="20" xfId="2" applyNumberFormat="1" applyFont="1" applyFill="1" applyBorder="1" applyAlignment="1">
      <alignment vertical="center" shrinkToFit="1"/>
    </xf>
    <xf numFmtId="176" fontId="10" fillId="8" borderId="20" xfId="2" applyNumberFormat="1" applyFont="1" applyFill="1" applyBorder="1" applyAlignment="1">
      <alignment vertical="center" shrinkToFit="1"/>
    </xf>
    <xf numFmtId="41" fontId="10" fillId="8" borderId="26" xfId="2" applyFont="1" applyFill="1" applyBorder="1" applyAlignment="1">
      <alignment vertical="center" shrinkToFit="1"/>
    </xf>
    <xf numFmtId="41" fontId="9" fillId="0" borderId="2" xfId="2" applyFont="1" applyFill="1" applyBorder="1" applyAlignment="1">
      <alignment horizontal="center" vertical="center" shrinkToFit="1"/>
    </xf>
    <xf numFmtId="41" fontId="9" fillId="0" borderId="5" xfId="2" applyFont="1" applyFill="1" applyBorder="1" applyAlignment="1">
      <alignment horizontal="left" vertical="center" shrinkToFit="1"/>
    </xf>
    <xf numFmtId="41" fontId="9" fillId="0" borderId="48" xfId="2" applyFont="1" applyFill="1" applyBorder="1" applyAlignment="1">
      <alignment horizontal="left" vertical="center" shrinkToFit="1"/>
    </xf>
    <xf numFmtId="41" fontId="10" fillId="0" borderId="48" xfId="2" applyFont="1" applyBorder="1" applyAlignment="1">
      <alignment horizontal="left" vertical="center" shrinkToFit="1"/>
    </xf>
    <xf numFmtId="41" fontId="12" fillId="0" borderId="48" xfId="2" applyFont="1" applyBorder="1" applyAlignment="1">
      <alignment vertical="center" shrinkToFit="1"/>
    </xf>
    <xf numFmtId="41" fontId="12" fillId="0" borderId="80" xfId="2" applyFont="1" applyBorder="1" applyAlignment="1">
      <alignment vertical="center" shrinkToFit="1"/>
    </xf>
    <xf numFmtId="41" fontId="10" fillId="0" borderId="80" xfId="2" applyFont="1" applyFill="1" applyBorder="1" applyAlignment="1">
      <alignment vertical="center" shrinkToFit="1"/>
    </xf>
    <xf numFmtId="41" fontId="10" fillId="0" borderId="50" xfId="2" applyFont="1" applyFill="1" applyBorder="1" applyAlignment="1">
      <alignment vertical="center" shrinkToFit="1"/>
    </xf>
    <xf numFmtId="41" fontId="12" fillId="7" borderId="50" xfId="2" applyFont="1" applyFill="1" applyBorder="1" applyAlignment="1">
      <alignment vertical="center" shrinkToFit="1"/>
    </xf>
    <xf numFmtId="41" fontId="12" fillId="0" borderId="49" xfId="2" applyFont="1" applyFill="1" applyBorder="1" applyAlignment="1">
      <alignment vertical="center" shrinkToFit="1"/>
    </xf>
    <xf numFmtId="0" fontId="12" fillId="0" borderId="40" xfId="0" applyFont="1" applyBorder="1" applyAlignment="1"/>
    <xf numFmtId="0" fontId="12" fillId="0" borderId="91" xfId="0" applyFont="1" applyBorder="1" applyAlignment="1"/>
    <xf numFmtId="41" fontId="13" fillId="9" borderId="20" xfId="2" applyFont="1" applyFill="1" applyBorder="1" applyAlignment="1">
      <alignment vertical="center" shrinkToFit="1"/>
    </xf>
    <xf numFmtId="41" fontId="12" fillId="9" borderId="20" xfId="2" applyFont="1" applyFill="1" applyBorder="1" applyAlignment="1">
      <alignment vertical="center"/>
    </xf>
    <xf numFmtId="177" fontId="13" fillId="9" borderId="20" xfId="2" applyNumberFormat="1" applyFont="1" applyFill="1" applyBorder="1" applyAlignment="1">
      <alignment vertical="center"/>
    </xf>
    <xf numFmtId="41" fontId="10" fillId="9" borderId="20" xfId="2" applyFont="1" applyFill="1" applyBorder="1" applyAlignment="1">
      <alignment vertical="center"/>
    </xf>
    <xf numFmtId="9" fontId="10" fillId="9" borderId="19" xfId="2" applyNumberFormat="1" applyFont="1" applyFill="1" applyBorder="1" applyAlignment="1">
      <alignment vertical="center"/>
    </xf>
    <xf numFmtId="41" fontId="10" fillId="9" borderId="26" xfId="2" applyFont="1" applyFill="1" applyBorder="1" applyAlignment="1">
      <alignment vertical="center"/>
    </xf>
    <xf numFmtId="0" fontId="12" fillId="0" borderId="2" xfId="0" applyFont="1" applyBorder="1" applyAlignment="1"/>
    <xf numFmtId="41" fontId="12" fillId="7" borderId="49" xfId="2" applyFont="1" applyFill="1" applyBorder="1" applyAlignment="1">
      <alignment vertical="center" shrinkToFit="1"/>
    </xf>
    <xf numFmtId="41" fontId="13" fillId="0" borderId="2" xfId="2" applyFont="1" applyBorder="1" applyAlignment="1">
      <alignment horizontal="center" vertical="center" shrinkToFit="1"/>
    </xf>
    <xf numFmtId="41" fontId="13" fillId="0" borderId="5" xfId="2" applyFont="1" applyBorder="1" applyAlignment="1">
      <alignment horizontal="center" vertical="center" shrinkToFit="1"/>
    </xf>
    <xf numFmtId="41" fontId="13" fillId="0" borderId="5" xfId="2" applyFont="1" applyBorder="1" applyAlignment="1">
      <alignment vertical="center" shrinkToFit="1"/>
    </xf>
    <xf numFmtId="41" fontId="12" fillId="0" borderId="5" xfId="2" applyFont="1" applyBorder="1" applyAlignment="1">
      <alignment vertical="center"/>
    </xf>
    <xf numFmtId="177" fontId="12" fillId="2" borderId="5" xfId="2" applyNumberFormat="1" applyFont="1" applyFill="1" applyBorder="1" applyAlignment="1">
      <alignment vertical="center"/>
    </xf>
    <xf numFmtId="41" fontId="9" fillId="9" borderId="4" xfId="2" applyFont="1" applyFill="1" applyBorder="1" applyAlignment="1">
      <alignment horizontal="center" vertical="center" shrinkToFit="1"/>
    </xf>
    <xf numFmtId="41" fontId="10" fillId="7" borderId="4" xfId="2" applyFont="1" applyFill="1" applyBorder="1" applyAlignment="1">
      <alignment vertical="center" shrinkToFit="1"/>
    </xf>
    <xf numFmtId="41" fontId="10" fillId="0" borderId="4" xfId="2" applyFont="1" applyBorder="1" applyAlignment="1">
      <alignment vertical="center"/>
    </xf>
    <xf numFmtId="41" fontId="9" fillId="7" borderId="14" xfId="2" applyFont="1" applyFill="1" applyBorder="1" applyAlignment="1">
      <alignment vertical="center" shrinkToFit="1"/>
    </xf>
    <xf numFmtId="177" fontId="13" fillId="7" borderId="4" xfId="2" applyNumberFormat="1" applyFont="1" applyFill="1" applyBorder="1" applyAlignment="1">
      <alignment vertical="center"/>
    </xf>
    <xf numFmtId="9" fontId="10" fillId="9" borderId="4" xfId="1" applyFont="1" applyFill="1" applyBorder="1" applyAlignment="1">
      <alignment horizontal="left" vertical="center"/>
    </xf>
    <xf numFmtId="9" fontId="10" fillId="9" borderId="4" xfId="1" applyFont="1" applyFill="1" applyBorder="1" applyAlignment="1">
      <alignment vertical="center"/>
    </xf>
    <xf numFmtId="9" fontId="10" fillId="9" borderId="13" xfId="2" applyNumberFormat="1" applyFont="1" applyFill="1" applyBorder="1" applyAlignment="1">
      <alignment vertical="center" shrinkToFit="1"/>
    </xf>
    <xf numFmtId="41" fontId="9" fillId="7" borderId="0" xfId="2" applyFont="1" applyFill="1" applyBorder="1" applyAlignment="1">
      <alignment vertical="center" shrinkToFit="1"/>
    </xf>
    <xf numFmtId="9" fontId="10" fillId="7" borderId="4" xfId="1" applyFont="1" applyFill="1" applyBorder="1" applyAlignment="1">
      <alignment horizontal="left" vertical="center"/>
    </xf>
    <xf numFmtId="9" fontId="10" fillId="7" borderId="13" xfId="2" applyNumberFormat="1" applyFont="1" applyFill="1" applyBorder="1" applyAlignment="1">
      <alignment vertical="center" shrinkToFit="1"/>
    </xf>
    <xf numFmtId="41" fontId="13" fillId="9" borderId="9" xfId="2" applyFont="1" applyFill="1" applyBorder="1" applyAlignment="1">
      <alignment vertical="center" shrinkToFit="1"/>
    </xf>
    <xf numFmtId="9" fontId="12" fillId="7" borderId="15" xfId="1" applyFont="1" applyFill="1" applyBorder="1" applyAlignment="1">
      <alignment vertical="center"/>
    </xf>
    <xf numFmtId="0" fontId="10" fillId="7" borderId="15" xfId="0" applyFont="1" applyFill="1" applyBorder="1"/>
    <xf numFmtId="177" fontId="12" fillId="9" borderId="4" xfId="2" applyNumberFormat="1" applyFont="1" applyFill="1" applyBorder="1" applyAlignment="1">
      <alignment vertical="center"/>
    </xf>
    <xf numFmtId="41" fontId="13" fillId="7" borderId="39" xfId="2" applyFont="1" applyFill="1" applyBorder="1" applyAlignment="1">
      <alignment vertical="center" shrinkToFit="1"/>
    </xf>
    <xf numFmtId="41" fontId="13" fillId="7" borderId="4" xfId="2" applyFont="1" applyFill="1" applyBorder="1" applyAlignment="1">
      <alignment vertical="center" shrinkToFit="1"/>
    </xf>
    <xf numFmtId="49" fontId="19" fillId="7" borderId="13" xfId="9" applyNumberFormat="1" applyFont="1" applyFill="1" applyBorder="1" applyAlignment="1">
      <alignment horizontal="center" vertical="center" wrapText="1"/>
    </xf>
    <xf numFmtId="49" fontId="19" fillId="7" borderId="76" xfId="9" applyNumberFormat="1" applyFont="1" applyFill="1" applyBorder="1" applyAlignment="1">
      <alignment horizontal="center" vertical="center" wrapText="1"/>
    </xf>
    <xf numFmtId="41" fontId="13" fillId="7" borderId="12" xfId="2" applyFont="1" applyFill="1" applyBorder="1" applyAlignment="1">
      <alignment vertical="center" shrinkToFit="1"/>
    </xf>
    <xf numFmtId="177" fontId="13" fillId="7" borderId="18" xfId="2" applyNumberFormat="1" applyFont="1" applyFill="1" applyBorder="1" applyAlignment="1">
      <alignment vertical="center"/>
    </xf>
    <xf numFmtId="41" fontId="12" fillId="7" borderId="13" xfId="2" applyFont="1" applyFill="1" applyBorder="1" applyAlignment="1">
      <alignment horizontal="left" vertical="center"/>
    </xf>
    <xf numFmtId="0" fontId="5" fillId="2" borderId="0" xfId="3" applyFont="1" applyFill="1" applyBorder="1" applyAlignment="1">
      <alignment horizontal="center" vertical="center"/>
    </xf>
    <xf numFmtId="41" fontId="9" fillId="3" borderId="0" xfId="2" applyFont="1" applyFill="1" applyBorder="1" applyAlignment="1">
      <alignment horizontal="center" vertical="center" shrinkToFit="1"/>
    </xf>
    <xf numFmtId="41" fontId="9" fillId="5" borderId="0" xfId="2" applyFont="1" applyFill="1" applyBorder="1" applyAlignment="1">
      <alignment vertical="center" shrinkToFit="1"/>
    </xf>
    <xf numFmtId="41" fontId="13" fillId="6" borderId="0" xfId="2" applyFont="1" applyFill="1" applyBorder="1" applyAlignment="1">
      <alignment vertical="center"/>
    </xf>
    <xf numFmtId="41" fontId="12" fillId="4" borderId="0" xfId="2" applyFont="1" applyFill="1" applyBorder="1" applyAlignment="1">
      <alignment vertical="center"/>
    </xf>
    <xf numFmtId="41" fontId="12" fillId="9" borderId="0" xfId="2" applyFont="1" applyFill="1" applyBorder="1" applyAlignment="1">
      <alignment vertical="center" shrinkToFit="1"/>
    </xf>
    <xf numFmtId="41" fontId="10" fillId="9" borderId="0" xfId="2" applyFont="1" applyFill="1" applyBorder="1" applyAlignment="1">
      <alignment vertical="center" shrinkToFit="1"/>
    </xf>
    <xf numFmtId="41" fontId="24" fillId="0" borderId="0" xfId="2" applyFont="1" applyFill="1" applyBorder="1" applyAlignment="1">
      <alignment vertical="center" shrinkToFit="1"/>
    </xf>
    <xf numFmtId="41" fontId="12" fillId="0" borderId="0" xfId="2" applyFont="1" applyFill="1" applyBorder="1" applyAlignment="1">
      <alignment vertical="center" shrinkToFit="1"/>
    </xf>
    <xf numFmtId="41" fontId="10" fillId="4" borderId="0" xfId="2" applyFont="1" applyFill="1" applyBorder="1" applyAlignment="1">
      <alignment vertical="center"/>
    </xf>
    <xf numFmtId="41" fontId="10" fillId="9" borderId="0" xfId="2" applyFont="1" applyFill="1" applyBorder="1" applyAlignment="1">
      <alignment vertical="center"/>
    </xf>
    <xf numFmtId="41" fontId="10" fillId="2" borderId="0" xfId="2" applyFont="1" applyFill="1" applyBorder="1" applyAlignment="1">
      <alignment vertical="center"/>
    </xf>
    <xf numFmtId="41" fontId="24" fillId="2" borderId="0" xfId="2" applyFont="1" applyFill="1" applyBorder="1" applyAlignment="1">
      <alignment vertical="center"/>
    </xf>
    <xf numFmtId="41" fontId="24" fillId="0" borderId="0" xfId="2" applyFont="1" applyFill="1" applyBorder="1" applyAlignment="1">
      <alignment vertical="center"/>
    </xf>
    <xf numFmtId="41" fontId="12" fillId="9" borderId="0" xfId="2" applyFont="1" applyFill="1" applyBorder="1" applyAlignment="1">
      <alignment vertical="center"/>
    </xf>
    <xf numFmtId="41" fontId="12" fillId="0" borderId="0" xfId="2" applyFont="1" applyFill="1" applyBorder="1" applyAlignment="1">
      <alignment vertical="center"/>
    </xf>
    <xf numFmtId="41" fontId="24" fillId="7" borderId="0" xfId="2" applyFont="1" applyFill="1" applyBorder="1" applyAlignment="1">
      <alignment vertical="center"/>
    </xf>
    <xf numFmtId="41" fontId="13" fillId="0" borderId="17" xfId="2" applyFont="1" applyFill="1" applyBorder="1" applyAlignment="1">
      <alignment vertical="center" shrinkToFit="1"/>
    </xf>
    <xf numFmtId="177" fontId="12" fillId="0" borderId="12" xfId="2" applyNumberFormat="1" applyFont="1" applyFill="1" applyBorder="1" applyAlignment="1">
      <alignment vertical="center"/>
    </xf>
    <xf numFmtId="41" fontId="12" fillId="0" borderId="17" xfId="2" applyFont="1" applyFill="1" applyBorder="1" applyAlignment="1">
      <alignment vertical="center"/>
    </xf>
    <xf numFmtId="0" fontId="9" fillId="9" borderId="13" xfId="0" applyFont="1" applyFill="1" applyBorder="1" applyAlignment="1">
      <alignment vertical="center"/>
    </xf>
    <xf numFmtId="9" fontId="12" fillId="4" borderId="18" xfId="1" applyFont="1" applyFill="1" applyBorder="1" applyAlignment="1">
      <alignment vertical="center"/>
    </xf>
    <xf numFmtId="9" fontId="12" fillId="9" borderId="13" xfId="1" applyFont="1" applyFill="1" applyBorder="1" applyAlignment="1">
      <alignment vertical="center"/>
    </xf>
    <xf numFmtId="0" fontId="7" fillId="0" borderId="0" xfId="3" applyFont="1" applyBorder="1" applyAlignment="1">
      <alignment horizontal="left" vertical="center" shrinkToFit="1"/>
    </xf>
    <xf numFmtId="41" fontId="9" fillId="3" borderId="20" xfId="2" applyFont="1" applyFill="1" applyBorder="1" applyAlignment="1">
      <alignment horizontal="center" vertical="center" wrapText="1"/>
    </xf>
    <xf numFmtId="41" fontId="13" fillId="6" borderId="4" xfId="2" applyFont="1" applyFill="1" applyBorder="1" applyAlignment="1">
      <alignment vertical="center" shrinkToFit="1"/>
    </xf>
    <xf numFmtId="41" fontId="12" fillId="0" borderId="4" xfId="2" applyNumberFormat="1" applyFont="1" applyFill="1" applyBorder="1" applyAlignment="1">
      <alignment vertical="center" shrinkToFit="1"/>
    </xf>
    <xf numFmtId="181" fontId="12" fillId="0" borderId="4" xfId="2" applyNumberFormat="1" applyFont="1" applyFill="1" applyBorder="1" applyAlignment="1">
      <alignment vertical="center" shrinkToFit="1"/>
    </xf>
    <xf numFmtId="41" fontId="12" fillId="2" borderId="4" xfId="2" applyFont="1" applyFill="1" applyBorder="1" applyAlignment="1">
      <alignment vertical="center" shrinkToFit="1"/>
    </xf>
    <xf numFmtId="42" fontId="12" fillId="0" borderId="4" xfId="1" applyNumberFormat="1" applyFont="1" applyFill="1" applyBorder="1" applyAlignment="1">
      <alignment vertical="center"/>
    </xf>
    <xf numFmtId="13" fontId="12" fillId="0" borderId="4" xfId="2" applyNumberFormat="1" applyFont="1" applyFill="1" applyBorder="1" applyAlignment="1">
      <alignment vertical="center"/>
    </xf>
    <xf numFmtId="41" fontId="12" fillId="0" borderId="18" xfId="2" applyFont="1" applyBorder="1" applyAlignment="1">
      <alignment vertical="center"/>
    </xf>
    <xf numFmtId="41" fontId="12" fillId="0" borderId="79" xfId="2" applyFont="1" applyFill="1" applyBorder="1" applyAlignment="1">
      <alignment vertical="center"/>
    </xf>
    <xf numFmtId="41" fontId="8" fillId="0" borderId="0" xfId="2" applyFont="1" applyBorder="1" applyAlignment="1">
      <alignment vertical="center" shrinkToFit="1"/>
    </xf>
    <xf numFmtId="41" fontId="12" fillId="9" borderId="22" xfId="2" applyFont="1" applyFill="1" applyBorder="1" applyAlignment="1">
      <alignment vertical="center"/>
    </xf>
    <xf numFmtId="0" fontId="12" fillId="0" borderId="5" xfId="0" applyFont="1" applyBorder="1" applyAlignment="1"/>
    <xf numFmtId="41" fontId="10" fillId="0" borderId="50" xfId="2" applyFont="1" applyFill="1" applyBorder="1" applyAlignment="1">
      <alignment horizontal="left" vertical="center"/>
    </xf>
    <xf numFmtId="41" fontId="10" fillId="0" borderId="50" xfId="2" applyFont="1" applyFill="1" applyBorder="1" applyAlignment="1">
      <alignment vertical="center"/>
    </xf>
    <xf numFmtId="9" fontId="10" fillId="0" borderId="50" xfId="2" applyNumberFormat="1" applyFont="1" applyFill="1" applyBorder="1" applyAlignment="1">
      <alignment vertical="center"/>
    </xf>
    <xf numFmtId="41" fontId="12" fillId="2" borderId="22" xfId="2" applyFont="1" applyFill="1" applyBorder="1" applyAlignment="1">
      <alignment vertical="center"/>
    </xf>
    <xf numFmtId="41" fontId="12" fillId="0" borderId="7" xfId="2" applyFont="1" applyBorder="1" applyAlignment="1">
      <alignment vertical="center"/>
    </xf>
    <xf numFmtId="41" fontId="12" fillId="0" borderId="23" xfId="2" applyFont="1" applyBorder="1" applyAlignment="1">
      <alignment vertical="center"/>
    </xf>
    <xf numFmtId="41" fontId="12" fillId="7" borderId="22" xfId="2" applyFont="1" applyFill="1" applyBorder="1" applyAlignment="1">
      <alignment vertical="center"/>
    </xf>
    <xf numFmtId="41" fontId="9" fillId="5" borderId="9" xfId="2" applyFont="1" applyFill="1" applyBorder="1" applyAlignment="1">
      <alignment horizontal="center" vertical="center" shrinkToFit="1"/>
    </xf>
    <xf numFmtId="41" fontId="12" fillId="0" borderId="12" xfId="2" applyNumberFormat="1" applyFont="1" applyFill="1" applyBorder="1" applyAlignment="1">
      <alignment vertical="center" shrinkToFit="1"/>
    </xf>
    <xf numFmtId="177" fontId="20" fillId="7" borderId="73" xfId="9" applyNumberFormat="1" applyFont="1" applyFill="1" applyBorder="1" applyAlignment="1">
      <alignment horizontal="center" vertical="center" wrapText="1"/>
    </xf>
    <xf numFmtId="49" fontId="19" fillId="7" borderId="4" xfId="9" applyNumberFormat="1" applyFont="1" applyFill="1" applyBorder="1" applyAlignment="1">
      <alignment horizontal="center" vertical="center" wrapText="1"/>
    </xf>
    <xf numFmtId="49" fontId="19" fillId="7" borderId="18" xfId="9" applyNumberFormat="1" applyFont="1" applyFill="1" applyBorder="1" applyAlignment="1">
      <alignment horizontal="center" vertical="center" wrapText="1"/>
    </xf>
    <xf numFmtId="49" fontId="20" fillId="7" borderId="94" xfId="9" applyNumberFormat="1" applyFont="1" applyFill="1" applyBorder="1" applyAlignment="1">
      <alignment horizontal="center" vertical="center" wrapText="1"/>
    </xf>
    <xf numFmtId="49" fontId="17" fillId="7" borderId="56" xfId="9" applyNumberFormat="1" applyFont="1" applyFill="1" applyBorder="1" applyAlignment="1">
      <alignment horizontal="center" vertical="center" wrapText="1"/>
    </xf>
    <xf numFmtId="49" fontId="17" fillId="7" borderId="58" xfId="9" applyNumberFormat="1" applyFont="1" applyFill="1" applyBorder="1" applyAlignment="1">
      <alignment horizontal="center" vertical="center" wrapText="1"/>
    </xf>
    <xf numFmtId="49" fontId="17" fillId="7" borderId="57" xfId="9" applyNumberFormat="1" applyFont="1" applyFill="1" applyBorder="1" applyAlignment="1">
      <alignment horizontal="center" vertical="center" wrapText="1"/>
    </xf>
    <xf numFmtId="49" fontId="17" fillId="7" borderId="59" xfId="9" applyNumberFormat="1" applyFont="1" applyFill="1" applyBorder="1" applyAlignment="1">
      <alignment horizontal="center" vertical="center" wrapText="1"/>
    </xf>
    <xf numFmtId="41" fontId="25" fillId="5" borderId="21" xfId="2" applyFont="1" applyFill="1" applyBorder="1" applyAlignment="1">
      <alignment vertical="center" shrinkToFit="1"/>
    </xf>
    <xf numFmtId="0" fontId="9" fillId="0" borderId="47" xfId="0" applyFont="1" applyFill="1" applyBorder="1" applyAlignment="1">
      <alignment vertical="center"/>
    </xf>
    <xf numFmtId="49" fontId="19" fillId="7" borderId="9" xfId="9" applyNumberFormat="1" applyFont="1" applyFill="1" applyBorder="1" applyAlignment="1">
      <alignment horizontal="center" vertical="center" wrapText="1"/>
    </xf>
    <xf numFmtId="49" fontId="20" fillId="7" borderId="96" xfId="9" applyNumberFormat="1" applyFont="1" applyFill="1" applyBorder="1" applyAlignment="1">
      <alignment horizontal="center" vertical="center" wrapText="1"/>
    </xf>
    <xf numFmtId="49" fontId="19" fillId="7" borderId="57" xfId="9" applyNumberFormat="1" applyFont="1" applyFill="1" applyBorder="1" applyAlignment="1">
      <alignment horizontal="center" vertical="center" wrapText="1"/>
    </xf>
    <xf numFmtId="177" fontId="19" fillId="7" borderId="4" xfId="9" applyNumberFormat="1" applyFont="1" applyFill="1" applyBorder="1" applyAlignment="1">
      <alignment horizontal="right" vertical="center" wrapText="1"/>
    </xf>
    <xf numFmtId="177" fontId="20" fillId="7" borderId="4" xfId="9" applyNumberFormat="1" applyFont="1" applyFill="1" applyBorder="1" applyAlignment="1">
      <alignment horizontal="right" vertical="center" wrapText="1"/>
    </xf>
    <xf numFmtId="177" fontId="19" fillId="7" borderId="64" xfId="9" applyNumberFormat="1" applyFont="1" applyFill="1" applyBorder="1" applyAlignment="1">
      <alignment horizontal="right" vertical="center" wrapText="1"/>
    </xf>
    <xf numFmtId="177" fontId="20" fillId="7" borderId="58" xfId="9" applyNumberFormat="1" applyFont="1" applyFill="1" applyBorder="1" applyAlignment="1">
      <alignment horizontal="right" vertical="center" wrapText="1"/>
    </xf>
    <xf numFmtId="177" fontId="20" fillId="7" borderId="62" xfId="9" applyNumberFormat="1" applyFont="1" applyFill="1" applyBorder="1" applyAlignment="1">
      <alignment horizontal="right" vertical="center" wrapText="1"/>
    </xf>
    <xf numFmtId="184" fontId="20" fillId="7" borderId="97" xfId="9" applyNumberFormat="1" applyFont="1" applyFill="1" applyBorder="1" applyAlignment="1">
      <alignment horizontal="right" vertical="center" wrapText="1"/>
    </xf>
    <xf numFmtId="184" fontId="20" fillId="7" borderId="95" xfId="9" applyNumberFormat="1" applyFont="1" applyFill="1" applyBorder="1" applyAlignment="1">
      <alignment horizontal="right" vertical="center" wrapText="1"/>
    </xf>
    <xf numFmtId="177" fontId="19" fillId="7" borderId="58" xfId="9" applyNumberFormat="1" applyFont="1" applyFill="1" applyBorder="1" applyAlignment="1">
      <alignment horizontal="right" vertical="center" wrapText="1"/>
    </xf>
    <xf numFmtId="177" fontId="19" fillId="7" borderId="57" xfId="9" applyNumberFormat="1" applyFont="1" applyFill="1" applyBorder="1" applyAlignment="1">
      <alignment horizontal="right" vertical="center" wrapText="1"/>
    </xf>
    <xf numFmtId="177" fontId="19" fillId="7" borderId="61" xfId="9" applyNumberFormat="1" applyFont="1" applyFill="1" applyBorder="1" applyAlignment="1">
      <alignment horizontal="right" vertical="center" wrapText="1"/>
    </xf>
    <xf numFmtId="177" fontId="20" fillId="7" borderId="50" xfId="9" applyNumberFormat="1" applyFont="1" applyFill="1" applyBorder="1" applyAlignment="1">
      <alignment horizontal="right" vertical="center" wrapText="1"/>
    </xf>
    <xf numFmtId="49" fontId="19" fillId="7" borderId="61" xfId="9" applyNumberFormat="1" applyFont="1" applyFill="1" applyBorder="1" applyAlignment="1">
      <alignment horizontal="center" vertical="center" wrapText="1"/>
    </xf>
    <xf numFmtId="49" fontId="19" fillId="7" borderId="25" xfId="9" applyNumberFormat="1" applyFont="1" applyFill="1" applyBorder="1" applyAlignment="1">
      <alignment horizontal="center" vertical="center" wrapText="1"/>
    </xf>
    <xf numFmtId="49" fontId="19" fillId="7" borderId="67" xfId="9" applyNumberFormat="1" applyFont="1" applyFill="1" applyBorder="1" applyAlignment="1">
      <alignment horizontal="center" vertical="center" wrapText="1"/>
    </xf>
    <xf numFmtId="49" fontId="19" fillId="7" borderId="93" xfId="9" applyNumberFormat="1" applyFont="1" applyFill="1" applyBorder="1" applyAlignment="1">
      <alignment horizontal="center" vertical="center" wrapText="1"/>
    </xf>
    <xf numFmtId="184" fontId="20" fillId="7" borderId="93" xfId="9" applyNumberFormat="1" applyFont="1" applyFill="1" applyBorder="1" applyAlignment="1">
      <alignment horizontal="right" vertical="center" wrapText="1"/>
    </xf>
    <xf numFmtId="184" fontId="20" fillId="7" borderId="94" xfId="9" applyNumberFormat="1" applyFont="1" applyFill="1" applyBorder="1" applyAlignment="1">
      <alignment horizontal="right" vertical="center" wrapText="1"/>
    </xf>
    <xf numFmtId="49" fontId="17" fillId="7" borderId="62" xfId="9" applyNumberFormat="1" applyFont="1" applyFill="1" applyBorder="1" applyAlignment="1">
      <alignment horizontal="center" vertical="center" wrapText="1"/>
    </xf>
    <xf numFmtId="49" fontId="17" fillId="7" borderId="4" xfId="9" applyNumberFormat="1" applyFont="1" applyFill="1" applyBorder="1" applyAlignment="1">
      <alignment horizontal="center" vertical="center" wrapText="1"/>
    </xf>
    <xf numFmtId="184" fontId="19" fillId="7" borderId="98" xfId="9" applyNumberFormat="1" applyFont="1" applyFill="1" applyBorder="1" applyAlignment="1">
      <alignment horizontal="right" vertical="center" wrapText="1"/>
    </xf>
    <xf numFmtId="184" fontId="20" fillId="7" borderId="98" xfId="9" applyNumberFormat="1" applyFont="1" applyFill="1" applyBorder="1" applyAlignment="1">
      <alignment horizontal="right" vertical="center" wrapText="1"/>
    </xf>
    <xf numFmtId="184" fontId="19" fillId="7" borderId="92" xfId="9" applyNumberFormat="1" applyFont="1" applyFill="1" applyBorder="1" applyAlignment="1">
      <alignment horizontal="right" vertical="center" wrapText="1"/>
    </xf>
    <xf numFmtId="184" fontId="20" fillId="7" borderId="22" xfId="9" applyNumberFormat="1" applyFont="1" applyFill="1" applyBorder="1" applyAlignment="1">
      <alignment horizontal="right" vertical="center" wrapText="1"/>
    </xf>
    <xf numFmtId="184" fontId="20" fillId="7" borderId="49" xfId="9" applyNumberFormat="1" applyFont="1" applyFill="1" applyBorder="1" applyAlignment="1">
      <alignment horizontal="right" vertical="center" wrapText="1"/>
    </xf>
    <xf numFmtId="49" fontId="19" fillId="7" borderId="4" xfId="9" applyNumberFormat="1" applyFont="1" applyFill="1" applyBorder="1" applyAlignment="1">
      <alignment horizontal="center" vertical="center" wrapText="1"/>
    </xf>
    <xf numFmtId="177" fontId="20" fillId="7" borderId="4" xfId="9" applyNumberFormat="1" applyFont="1" applyFill="1" applyBorder="1" applyAlignment="1">
      <alignment horizontal="center" vertical="center" wrapText="1"/>
    </xf>
    <xf numFmtId="49" fontId="14" fillId="0" borderId="0" xfId="9" applyNumberFormat="1" applyFont="1" applyBorder="1" applyAlignment="1">
      <alignment horizontal="center" vertical="center" wrapText="1"/>
    </xf>
    <xf numFmtId="0" fontId="15" fillId="0" borderId="0" xfId="9" applyFont="1" applyAlignment="1">
      <alignment horizontal="center" vertical="center"/>
    </xf>
    <xf numFmtId="0" fontId="1" fillId="0" borderId="0" xfId="9" applyBorder="1" applyAlignment="1">
      <alignment horizontal="right" vertical="center"/>
    </xf>
    <xf numFmtId="49" fontId="17" fillId="7" borderId="51" xfId="9" applyNumberFormat="1" applyFont="1" applyFill="1" applyBorder="1" applyAlignment="1">
      <alignment horizontal="center" vertical="center" wrapText="1"/>
    </xf>
    <xf numFmtId="0" fontId="0" fillId="7" borderId="55" xfId="9" applyFont="1" applyFill="1" applyBorder="1" applyAlignment="1">
      <alignment horizontal="center" vertical="center"/>
    </xf>
    <xf numFmtId="49" fontId="17" fillId="7" borderId="52" xfId="9" applyNumberFormat="1" applyFont="1" applyFill="1" applyBorder="1" applyAlignment="1">
      <alignment horizontal="center" vertical="center" wrapText="1"/>
    </xf>
    <xf numFmtId="0" fontId="0" fillId="7" borderId="53" xfId="9" applyFont="1" applyFill="1" applyBorder="1" applyAlignment="1">
      <alignment horizontal="center" vertical="center"/>
    </xf>
    <xf numFmtId="0" fontId="0" fillId="7" borderId="3" xfId="9" applyFont="1" applyFill="1" applyBorder="1" applyAlignment="1">
      <alignment horizontal="center" vertical="center"/>
    </xf>
    <xf numFmtId="0" fontId="18" fillId="7" borderId="20" xfId="9" applyFont="1" applyFill="1" applyBorder="1" applyAlignment="1">
      <alignment horizontal="center" vertical="center" wrapText="1"/>
    </xf>
    <xf numFmtId="0" fontId="18" fillId="7" borderId="4" xfId="9" applyFont="1" applyFill="1" applyBorder="1" applyAlignment="1">
      <alignment horizontal="center" vertical="center"/>
    </xf>
    <xf numFmtId="49" fontId="17" fillId="7" borderId="53" xfId="9" applyNumberFormat="1" applyFont="1" applyFill="1" applyBorder="1" applyAlignment="1">
      <alignment horizontal="center" vertical="center" wrapText="1"/>
    </xf>
    <xf numFmtId="0" fontId="0" fillId="7" borderId="54" xfId="9" applyFont="1" applyFill="1" applyBorder="1" applyAlignment="1">
      <alignment horizontal="center" vertical="center"/>
    </xf>
    <xf numFmtId="49" fontId="17" fillId="7" borderId="57" xfId="9" applyNumberFormat="1" applyFont="1" applyFill="1" applyBorder="1" applyAlignment="1">
      <alignment horizontal="center" vertical="center" wrapText="1"/>
    </xf>
    <xf numFmtId="0" fontId="0" fillId="7" borderId="57" xfId="9" applyFont="1" applyFill="1" applyBorder="1" applyAlignment="1">
      <alignment horizontal="center" vertical="center"/>
    </xf>
    <xf numFmtId="49" fontId="20" fillId="7" borderId="10" xfId="9" applyNumberFormat="1" applyFont="1" applyFill="1" applyBorder="1" applyAlignment="1">
      <alignment horizontal="center" vertical="center" wrapText="1"/>
    </xf>
    <xf numFmtId="49" fontId="20" fillId="7" borderId="15" xfId="9" applyNumberFormat="1" applyFont="1" applyFill="1" applyBorder="1" applyAlignment="1">
      <alignment horizontal="center" vertical="center" wrapText="1"/>
    </xf>
    <xf numFmtId="49" fontId="19" fillId="7" borderId="11" xfId="9" applyNumberFormat="1" applyFont="1" applyFill="1" applyBorder="1" applyAlignment="1">
      <alignment horizontal="center" vertical="center" wrapText="1"/>
    </xf>
    <xf numFmtId="49" fontId="19" fillId="7" borderId="16" xfId="9" applyNumberFormat="1" applyFont="1" applyFill="1" applyBorder="1" applyAlignment="1">
      <alignment horizontal="center" vertical="center" wrapText="1"/>
    </xf>
    <xf numFmtId="49" fontId="19" fillId="7" borderId="18" xfId="9" applyNumberFormat="1" applyFont="1" applyFill="1" applyBorder="1" applyAlignment="1">
      <alignment horizontal="center" vertical="center" wrapText="1"/>
    </xf>
    <xf numFmtId="49" fontId="19" fillId="7" borderId="7" xfId="9" applyNumberFormat="1" applyFont="1" applyFill="1" applyBorder="1" applyAlignment="1">
      <alignment horizontal="center" vertical="center" wrapText="1"/>
    </xf>
    <xf numFmtId="49" fontId="19" fillId="7" borderId="8" xfId="9" applyNumberFormat="1" applyFont="1" applyFill="1" applyBorder="1" applyAlignment="1">
      <alignment horizontal="center" vertical="center" wrapText="1"/>
    </xf>
    <xf numFmtId="49" fontId="19" fillId="7" borderId="9" xfId="9" applyNumberFormat="1" applyFont="1" applyFill="1" applyBorder="1" applyAlignment="1">
      <alignment horizontal="center" vertical="center" wrapText="1"/>
    </xf>
    <xf numFmtId="49" fontId="19" fillId="7" borderId="23" xfId="9" applyNumberFormat="1" applyFont="1" applyFill="1" applyBorder="1" applyAlignment="1">
      <alignment horizontal="center" vertical="center" wrapText="1"/>
    </xf>
    <xf numFmtId="49" fontId="19" fillId="7" borderId="10" xfId="9" applyNumberFormat="1" applyFont="1" applyFill="1" applyBorder="1" applyAlignment="1">
      <alignment horizontal="center" vertical="center" wrapText="1"/>
    </xf>
    <xf numFmtId="49" fontId="19" fillId="7" borderId="4" xfId="9" applyNumberFormat="1" applyFont="1" applyFill="1" applyBorder="1" applyAlignment="1">
      <alignment horizontal="center" vertical="center" wrapText="1"/>
    </xf>
    <xf numFmtId="49" fontId="20" fillId="7" borderId="61" xfId="9" applyNumberFormat="1" applyFont="1" applyFill="1" applyBorder="1" applyAlignment="1">
      <alignment horizontal="center" vertical="center" wrapText="1"/>
    </xf>
    <xf numFmtId="49" fontId="20" fillId="7" borderId="39" xfId="9" applyNumberFormat="1" applyFont="1" applyFill="1" applyBorder="1" applyAlignment="1">
      <alignment horizontal="center" vertical="center" wrapText="1"/>
    </xf>
    <xf numFmtId="49" fontId="20" fillId="7" borderId="13" xfId="9" applyNumberFormat="1" applyFont="1" applyFill="1" applyBorder="1" applyAlignment="1">
      <alignment horizontal="center" vertical="center" wrapText="1"/>
    </xf>
    <xf numFmtId="49" fontId="20" fillId="7" borderId="56" xfId="9" applyNumberFormat="1" applyFont="1" applyFill="1" applyBorder="1" applyAlignment="1">
      <alignment horizontal="center" vertical="center" wrapText="1"/>
    </xf>
    <xf numFmtId="49" fontId="20" fillId="7" borderId="57" xfId="9" applyNumberFormat="1" applyFont="1" applyFill="1" applyBorder="1" applyAlignment="1">
      <alignment horizontal="center" vertical="center" wrapText="1"/>
    </xf>
    <xf numFmtId="184" fontId="19" fillId="7" borderId="67" xfId="9" applyNumberFormat="1" applyFont="1" applyFill="1" applyBorder="1" applyAlignment="1">
      <alignment horizontal="right" vertical="center" wrapText="1"/>
    </xf>
    <xf numFmtId="0" fontId="0" fillId="7" borderId="67" xfId="9" applyFont="1" applyFill="1" applyBorder="1" applyAlignment="1">
      <alignment horizontal="right" vertical="center"/>
    </xf>
    <xf numFmtId="184" fontId="19" fillId="7" borderId="61" xfId="9" applyNumberFormat="1" applyFont="1" applyFill="1" applyBorder="1" applyAlignment="1">
      <alignment horizontal="right" vertical="center" wrapText="1"/>
    </xf>
    <xf numFmtId="0" fontId="0" fillId="7" borderId="61" xfId="9" applyFont="1" applyFill="1" applyBorder="1" applyAlignment="1">
      <alignment horizontal="right" vertical="center"/>
    </xf>
    <xf numFmtId="49" fontId="20" fillId="7" borderId="4" xfId="9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84" fontId="20" fillId="7" borderId="39" xfId="9" applyNumberFormat="1" applyFont="1" applyFill="1" applyBorder="1" applyAlignment="1">
      <alignment horizontal="right" vertical="center" wrapText="1"/>
    </xf>
    <xf numFmtId="0" fontId="21" fillId="7" borderId="13" xfId="9" applyFont="1" applyFill="1" applyBorder="1" applyAlignment="1">
      <alignment horizontal="right" vertical="center"/>
    </xf>
    <xf numFmtId="184" fontId="19" fillId="7" borderId="4" xfId="9" applyNumberFormat="1" applyFont="1" applyFill="1" applyBorder="1" applyAlignment="1">
      <alignment horizontal="right" vertical="center" wrapText="1"/>
    </xf>
    <xf numFmtId="184" fontId="20" fillId="7" borderId="15" xfId="9" applyNumberFormat="1" applyFont="1" applyFill="1" applyBorder="1" applyAlignment="1">
      <alignment horizontal="right" vertical="center" wrapText="1"/>
    </xf>
    <xf numFmtId="184" fontId="20" fillId="7" borderId="99" xfId="9" applyNumberFormat="1" applyFont="1" applyFill="1" applyBorder="1" applyAlignment="1">
      <alignment horizontal="right" vertical="center" wrapText="1"/>
    </xf>
    <xf numFmtId="49" fontId="19" fillId="7" borderId="63" xfId="9" applyNumberFormat="1" applyFont="1" applyFill="1" applyBorder="1" applyAlignment="1">
      <alignment horizontal="center" vertical="center" wrapText="1"/>
    </xf>
    <xf numFmtId="49" fontId="19" fillId="7" borderId="66" xfId="9" applyNumberFormat="1" applyFont="1" applyFill="1" applyBorder="1" applyAlignment="1">
      <alignment horizontal="center" vertical="center" wrapText="1"/>
    </xf>
    <xf numFmtId="184" fontId="19" fillId="7" borderId="39" xfId="9" applyNumberFormat="1" applyFont="1" applyFill="1" applyBorder="1" applyAlignment="1">
      <alignment horizontal="right" vertical="center" wrapText="1"/>
    </xf>
    <xf numFmtId="0" fontId="0" fillId="7" borderId="13" xfId="9" applyFont="1" applyFill="1" applyBorder="1" applyAlignment="1">
      <alignment horizontal="right" vertical="center"/>
    </xf>
    <xf numFmtId="184" fontId="20" fillId="7" borderId="57" xfId="9" applyNumberFormat="1" applyFont="1" applyFill="1" applyBorder="1" applyAlignment="1">
      <alignment horizontal="right" vertical="center" wrapText="1"/>
    </xf>
    <xf numFmtId="0" fontId="21" fillId="7" borderId="57" xfId="9" applyFont="1" applyFill="1" applyBorder="1" applyAlignment="1">
      <alignment horizontal="right" vertical="center"/>
    </xf>
    <xf numFmtId="49" fontId="20" fillId="7" borderId="75" xfId="9" applyNumberFormat="1" applyFont="1" applyFill="1" applyBorder="1" applyAlignment="1">
      <alignment horizontal="center" vertical="center" wrapText="1"/>
    </xf>
    <xf numFmtId="49" fontId="20" fillId="7" borderId="65" xfId="9" applyNumberFormat="1" applyFont="1" applyFill="1" applyBorder="1" applyAlignment="1">
      <alignment horizontal="center" vertical="center" wrapText="1"/>
    </xf>
    <xf numFmtId="184" fontId="20" fillId="7" borderId="61" xfId="9" applyNumberFormat="1" applyFont="1" applyFill="1" applyBorder="1" applyAlignment="1">
      <alignment horizontal="right" vertical="center" wrapText="1"/>
    </xf>
    <xf numFmtId="0" fontId="21" fillId="7" borderId="61" xfId="9" applyFont="1" applyFill="1" applyBorder="1" applyAlignment="1">
      <alignment horizontal="right" vertical="center"/>
    </xf>
    <xf numFmtId="0" fontId="0" fillId="7" borderId="18" xfId="9" applyFont="1" applyFill="1" applyBorder="1" applyAlignment="1">
      <alignment horizontal="center" vertical="center"/>
    </xf>
    <xf numFmtId="0" fontId="0" fillId="7" borderId="7" xfId="9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19" fillId="7" borderId="60" xfId="9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19" fillId="7" borderId="70" xfId="9" applyNumberFormat="1" applyFont="1" applyFill="1" applyBorder="1" applyAlignment="1">
      <alignment horizontal="center" vertical="center" wrapText="1"/>
    </xf>
    <xf numFmtId="49" fontId="19" fillId="7" borderId="69" xfId="9" applyNumberFormat="1" applyFont="1" applyFill="1" applyBorder="1" applyAlignment="1">
      <alignment horizontal="center" vertical="center" wrapText="1"/>
    </xf>
    <xf numFmtId="49" fontId="19" fillId="7" borderId="71" xfId="9" applyNumberFormat="1" applyFont="1" applyFill="1" applyBorder="1" applyAlignment="1">
      <alignment horizontal="center" vertical="center" wrapText="1"/>
    </xf>
    <xf numFmtId="49" fontId="22" fillId="7" borderId="72" xfId="9" applyNumberFormat="1" applyFont="1" applyFill="1" applyBorder="1" applyAlignment="1">
      <alignment horizontal="center" vertical="center" wrapText="1"/>
    </xf>
    <xf numFmtId="49" fontId="22" fillId="7" borderId="73" xfId="9" applyNumberFormat="1" applyFont="1" applyFill="1" applyBorder="1" applyAlignment="1">
      <alignment horizontal="center" vertical="center" wrapText="1"/>
    </xf>
    <xf numFmtId="49" fontId="22" fillId="7" borderId="74" xfId="9" applyNumberFormat="1" applyFont="1" applyFill="1" applyBorder="1" applyAlignment="1">
      <alignment horizontal="center" vertical="center" wrapText="1"/>
    </xf>
    <xf numFmtId="184" fontId="20" fillId="7" borderId="73" xfId="9" applyNumberFormat="1" applyFont="1" applyFill="1" applyBorder="1" applyAlignment="1">
      <alignment horizontal="center" vertical="center" wrapText="1"/>
    </xf>
    <xf numFmtId="0" fontId="21" fillId="7" borderId="74" xfId="9" applyFont="1" applyFill="1" applyBorder="1" applyAlignment="1">
      <alignment horizontal="center" vertical="center"/>
    </xf>
    <xf numFmtId="0" fontId="0" fillId="7" borderId="4" xfId="9" applyFont="1" applyFill="1" applyBorder="1" applyAlignment="1">
      <alignment horizontal="center" vertical="center"/>
    </xf>
    <xf numFmtId="49" fontId="22" fillId="7" borderId="47" xfId="9" applyNumberFormat="1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9" fillId="6" borderId="88" xfId="0" applyFont="1" applyFill="1" applyBorder="1" applyAlignment="1">
      <alignment horizontal="left" vertical="center"/>
    </xf>
    <xf numFmtId="0" fontId="9" fillId="6" borderId="89" xfId="0" applyFont="1" applyFill="1" applyBorder="1" applyAlignment="1">
      <alignment horizontal="left" vertical="center"/>
    </xf>
    <xf numFmtId="0" fontId="9" fillId="6" borderId="90" xfId="0" applyFont="1" applyFill="1" applyBorder="1" applyAlignment="1">
      <alignment horizontal="left" vertical="center"/>
    </xf>
    <xf numFmtId="0" fontId="5" fillId="2" borderId="40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44" xfId="3" applyFont="1" applyFill="1" applyBorder="1" applyAlignment="1">
      <alignment horizontal="center" vertical="center"/>
    </xf>
    <xf numFmtId="41" fontId="13" fillId="3" borderId="29" xfId="2" applyFont="1" applyFill="1" applyBorder="1" applyAlignment="1">
      <alignment horizontal="center" vertical="center" shrinkToFit="1"/>
    </xf>
    <xf numFmtId="41" fontId="13" fillId="3" borderId="87" xfId="2" applyFont="1" applyFill="1" applyBorder="1" applyAlignment="1">
      <alignment horizontal="center" vertical="center" shrinkToFit="1"/>
    </xf>
    <xf numFmtId="41" fontId="9" fillId="3" borderId="30" xfId="2" applyFont="1" applyFill="1" applyBorder="1" applyAlignment="1">
      <alignment horizontal="center" vertical="center" shrinkToFit="1"/>
    </xf>
    <xf numFmtId="41" fontId="9" fillId="3" borderId="31" xfId="2" applyFont="1" applyFill="1" applyBorder="1" applyAlignment="1">
      <alignment horizontal="center" vertical="center" shrinkToFit="1"/>
    </xf>
    <xf numFmtId="0" fontId="7" fillId="2" borderId="28" xfId="3" applyFont="1" applyFill="1" applyBorder="1" applyAlignment="1">
      <alignment horizontal="left" vertical="center" shrinkToFit="1"/>
    </xf>
    <xf numFmtId="0" fontId="7" fillId="2" borderId="27" xfId="3" applyFont="1" applyFill="1" applyBorder="1" applyAlignment="1">
      <alignment horizontal="left" vertical="center" shrinkToFit="1"/>
    </xf>
    <xf numFmtId="41" fontId="13" fillId="3" borderId="20" xfId="2" applyFont="1" applyFill="1" applyBorder="1" applyAlignment="1">
      <alignment horizontal="center" vertical="center" shrinkToFit="1"/>
    </xf>
    <xf numFmtId="41" fontId="13" fillId="3" borderId="24" xfId="2" applyFont="1" applyFill="1" applyBorder="1" applyAlignment="1">
      <alignment horizontal="center" vertical="center" wrapText="1"/>
    </xf>
    <xf numFmtId="41" fontId="13" fillId="3" borderId="86" xfId="2" applyFont="1" applyFill="1" applyBorder="1" applyAlignment="1">
      <alignment horizontal="center" vertical="center" wrapText="1"/>
    </xf>
    <xf numFmtId="41" fontId="9" fillId="5" borderId="8" xfId="2" applyFont="1" applyFill="1" applyBorder="1" applyAlignment="1">
      <alignment horizontal="center" vertical="center" shrinkToFit="1"/>
    </xf>
    <xf numFmtId="41" fontId="9" fillId="5" borderId="9" xfId="2" applyFont="1" applyFill="1" applyBorder="1" applyAlignment="1">
      <alignment horizontal="center" vertical="center" shrinkToFit="1"/>
    </xf>
    <xf numFmtId="41" fontId="9" fillId="4" borderId="4" xfId="2" applyFont="1" applyFill="1" applyBorder="1" applyAlignment="1">
      <alignment horizontal="left" vertical="center" shrinkToFit="1"/>
    </xf>
    <xf numFmtId="41" fontId="9" fillId="6" borderId="46" xfId="2" applyFont="1" applyFill="1" applyBorder="1" applyAlignment="1">
      <alignment horizontal="left" vertical="center" shrinkToFit="1"/>
    </xf>
    <xf numFmtId="41" fontId="9" fillId="6" borderId="4" xfId="2" applyFont="1" applyFill="1" applyBorder="1" applyAlignment="1">
      <alignment horizontal="left" vertical="center" shrinkToFit="1"/>
    </xf>
    <xf numFmtId="41" fontId="9" fillId="6" borderId="46" xfId="2" applyFont="1" applyFill="1" applyBorder="1" applyAlignment="1">
      <alignment vertical="center" shrinkToFit="1"/>
    </xf>
    <xf numFmtId="41" fontId="9" fillId="6" borderId="4" xfId="2" applyFont="1" applyFill="1" applyBorder="1" applyAlignment="1">
      <alignment vertical="center" shrinkToFit="1"/>
    </xf>
    <xf numFmtId="41" fontId="13" fillId="3" borderId="77" xfId="2" applyFont="1" applyFill="1" applyBorder="1" applyAlignment="1">
      <alignment horizontal="center" vertical="center" wrapText="1"/>
    </xf>
    <xf numFmtId="41" fontId="9" fillId="3" borderId="20" xfId="2" applyFont="1" applyFill="1" applyBorder="1" applyAlignment="1">
      <alignment horizontal="center" vertical="center" shrinkToFit="1"/>
    </xf>
    <xf numFmtId="41" fontId="9" fillId="3" borderId="19" xfId="2" applyFont="1" applyFill="1" applyBorder="1" applyAlignment="1">
      <alignment horizontal="center" vertical="center" shrinkToFit="1"/>
    </xf>
    <xf numFmtId="41" fontId="9" fillId="3" borderId="26" xfId="2" applyFont="1" applyFill="1" applyBorder="1" applyAlignment="1">
      <alignment horizontal="center" vertical="center" shrinkToFit="1"/>
    </xf>
    <xf numFmtId="9" fontId="12" fillId="6" borderId="4" xfId="1" applyFont="1" applyFill="1" applyBorder="1" applyAlignment="1">
      <alignment horizontal="center" vertical="center"/>
    </xf>
    <xf numFmtId="0" fontId="7" fillId="0" borderId="1" xfId="3" applyFont="1" applyBorder="1" applyAlignment="1">
      <alignment horizontal="left" vertical="center" shrinkToFit="1"/>
    </xf>
    <xf numFmtId="0" fontId="7" fillId="0" borderId="0" xfId="3" applyFont="1" applyBorder="1" applyAlignment="1">
      <alignment horizontal="left" vertical="center" shrinkToFit="1"/>
    </xf>
    <xf numFmtId="41" fontId="9" fillId="5" borderId="34" xfId="2" applyFont="1" applyFill="1" applyBorder="1" applyAlignment="1">
      <alignment horizontal="center" vertical="center" shrinkToFit="1"/>
    </xf>
    <xf numFmtId="41" fontId="9" fillId="5" borderId="35" xfId="2" applyFont="1" applyFill="1" applyBorder="1" applyAlignment="1">
      <alignment horizontal="center" vertical="center" shrinkToFit="1"/>
    </xf>
    <xf numFmtId="41" fontId="9" fillId="5" borderId="38" xfId="2" applyFont="1" applyFill="1" applyBorder="1" applyAlignment="1">
      <alignment horizontal="center" vertical="center" shrinkToFit="1"/>
    </xf>
    <xf numFmtId="41" fontId="9" fillId="3" borderId="32" xfId="2" applyFont="1" applyFill="1" applyBorder="1" applyAlignment="1">
      <alignment horizontal="center" vertical="center" wrapText="1"/>
    </xf>
    <xf numFmtId="41" fontId="9" fillId="3" borderId="20" xfId="2" applyFont="1" applyFill="1" applyBorder="1" applyAlignment="1">
      <alignment horizontal="center" vertical="center" wrapText="1"/>
    </xf>
    <xf numFmtId="41" fontId="9" fillId="3" borderId="19" xfId="2" applyFont="1" applyFill="1" applyBorder="1" applyAlignment="1">
      <alignment horizontal="center" vertical="center" wrapText="1"/>
    </xf>
    <xf numFmtId="41" fontId="13" fillId="6" borderId="41" xfId="2" applyFont="1" applyFill="1" applyBorder="1" applyAlignment="1">
      <alignment vertical="center" shrinkToFit="1"/>
    </xf>
    <xf numFmtId="41" fontId="13" fillId="6" borderId="42" xfId="2" applyFont="1" applyFill="1" applyBorder="1" applyAlignment="1">
      <alignment vertical="center" shrinkToFit="1"/>
    </xf>
    <xf numFmtId="41" fontId="13" fillId="6" borderId="43" xfId="2" applyFont="1" applyFill="1" applyBorder="1" applyAlignment="1">
      <alignment vertical="center" shrinkToFit="1"/>
    </xf>
    <xf numFmtId="179" fontId="9" fillId="5" borderId="9" xfId="1" applyNumberFormat="1" applyFont="1" applyFill="1" applyBorder="1" applyAlignment="1">
      <alignment horizontal="center" vertical="center"/>
    </xf>
    <xf numFmtId="9" fontId="12" fillId="4" borderId="4" xfId="1" applyFont="1" applyFill="1" applyBorder="1" applyAlignment="1">
      <alignment horizontal="center" vertical="center"/>
    </xf>
    <xf numFmtId="41" fontId="13" fillId="4" borderId="4" xfId="2" applyFont="1" applyFill="1" applyBorder="1" applyAlignment="1">
      <alignment vertical="center" wrapText="1"/>
    </xf>
    <xf numFmtId="0" fontId="12" fillId="4" borderId="4" xfId="0" applyFont="1" applyFill="1" applyBorder="1"/>
    <xf numFmtId="41" fontId="13" fillId="6" borderId="46" xfId="2" applyFont="1" applyFill="1" applyBorder="1" applyAlignment="1">
      <alignment vertical="center" shrinkToFit="1"/>
    </xf>
    <xf numFmtId="41" fontId="13" fillId="6" borderId="4" xfId="2" applyFont="1" applyFill="1" applyBorder="1" applyAlignment="1">
      <alignment vertical="center" shrinkToFit="1"/>
    </xf>
    <xf numFmtId="41" fontId="9" fillId="4" borderId="4" xfId="2" applyFont="1" applyFill="1" applyBorder="1" applyAlignment="1">
      <alignment vertical="center" shrinkToFit="1"/>
    </xf>
    <xf numFmtId="0" fontId="10" fillId="4" borderId="4" xfId="0" applyFont="1" applyFill="1" applyBorder="1"/>
  </cellXfs>
  <cellStyles count="10">
    <cellStyle name="백분율" xfId="1" builtinId="5"/>
    <cellStyle name="쉼표 [0]" xfId="2" builtinId="6"/>
    <cellStyle name="쉼표 [0] 2" xfId="5"/>
    <cellStyle name="쉼표 [0] 3 2 2" xfId="8"/>
    <cellStyle name="쉼표 [0] 4 2" xfId="7"/>
    <cellStyle name="표준" xfId="0" builtinId="0"/>
    <cellStyle name="표준 2" xfId="4"/>
    <cellStyle name="표준 3" xfId="9"/>
    <cellStyle name="표준 4" xfId="6"/>
    <cellStyle name="표준_2006년예산서식-1회추경" xfId="3"/>
  </cellStyles>
  <dxfs count="0"/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view="pageBreakPreview" zoomScaleNormal="100" zoomScaleSheetLayoutView="100" workbookViewId="0">
      <selection activeCell="N25" sqref="N25"/>
    </sheetView>
  </sheetViews>
  <sheetFormatPr defaultColWidth="8.88671875" defaultRowHeight="13.5" x14ac:dyDescent="0.15"/>
  <cols>
    <col min="1" max="1" width="3.5546875" style="140" customWidth="1"/>
    <col min="2" max="2" width="6.77734375" style="140" customWidth="1"/>
    <col min="3" max="3" width="7.77734375" style="140" customWidth="1"/>
    <col min="4" max="4" width="10.77734375" style="140" customWidth="1"/>
    <col min="5" max="5" width="10.88671875" style="140" customWidth="1"/>
    <col min="6" max="6" width="12.77734375" style="140" customWidth="1"/>
    <col min="7" max="8" width="5.77734375" style="140" customWidth="1"/>
    <col min="9" max="9" width="4.109375" style="140" customWidth="1"/>
    <col min="10" max="10" width="6.77734375" style="140" customWidth="1"/>
    <col min="11" max="11" width="7.77734375" style="140" customWidth="1"/>
    <col min="12" max="12" width="10.77734375" style="140" customWidth="1"/>
    <col min="13" max="13" width="12.77734375" style="140" customWidth="1"/>
    <col min="14" max="15" width="14.109375" style="140" customWidth="1"/>
    <col min="16" max="16" width="15" style="138" customWidth="1"/>
    <col min="17" max="16384" width="8.88671875" style="138"/>
  </cols>
  <sheetData>
    <row r="1" spans="1:15" ht="33.75" customHeight="1" x14ac:dyDescent="0.15">
      <c r="A1" s="326" t="s">
        <v>133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</row>
    <row r="2" spans="1:15" ht="11.25" customHeight="1" thickBot="1" x14ac:dyDescent="0.2">
      <c r="A2" s="139"/>
      <c r="N2" s="328" t="s">
        <v>49</v>
      </c>
      <c r="O2" s="328"/>
    </row>
    <row r="3" spans="1:15" ht="26.1" customHeight="1" x14ac:dyDescent="0.15">
      <c r="A3" s="329" t="s">
        <v>50</v>
      </c>
      <c r="B3" s="331" t="s">
        <v>51</v>
      </c>
      <c r="C3" s="332"/>
      <c r="D3" s="332"/>
      <c r="E3" s="333"/>
      <c r="F3" s="332"/>
      <c r="G3" s="332"/>
      <c r="H3" s="332"/>
      <c r="I3" s="334" t="s">
        <v>68</v>
      </c>
      <c r="J3" s="336" t="s">
        <v>52</v>
      </c>
      <c r="K3" s="332"/>
      <c r="L3" s="333"/>
      <c r="M3" s="333"/>
      <c r="N3" s="333"/>
      <c r="O3" s="337"/>
    </row>
    <row r="4" spans="1:15" ht="30" customHeight="1" x14ac:dyDescent="0.15">
      <c r="A4" s="330"/>
      <c r="B4" s="176" t="s">
        <v>53</v>
      </c>
      <c r="C4" s="176" t="s">
        <v>54</v>
      </c>
      <c r="D4" s="293" t="s">
        <v>55</v>
      </c>
      <c r="E4" s="318" t="s">
        <v>134</v>
      </c>
      <c r="F4" s="317" t="s">
        <v>153</v>
      </c>
      <c r="G4" s="338" t="s">
        <v>56</v>
      </c>
      <c r="H4" s="339"/>
      <c r="I4" s="335"/>
      <c r="J4" s="292" t="s">
        <v>53</v>
      </c>
      <c r="K4" s="291" t="s">
        <v>54</v>
      </c>
      <c r="L4" s="318" t="s">
        <v>55</v>
      </c>
      <c r="M4" s="292" t="s">
        <v>155</v>
      </c>
      <c r="N4" s="292" t="s">
        <v>154</v>
      </c>
      <c r="O4" s="294" t="s">
        <v>69</v>
      </c>
    </row>
    <row r="5" spans="1:15" ht="26.1" customHeight="1" x14ac:dyDescent="0.15">
      <c r="A5" s="342" t="s">
        <v>70</v>
      </c>
      <c r="B5" s="350" t="s">
        <v>96</v>
      </c>
      <c r="C5" s="350" t="s">
        <v>96</v>
      </c>
      <c r="D5" s="311" t="s">
        <v>85</v>
      </c>
      <c r="E5" s="300">
        <v>12902995</v>
      </c>
      <c r="F5" s="300">
        <v>1200000</v>
      </c>
      <c r="G5" s="358">
        <f t="shared" ref="G5:G13" si="0">F5-E5</f>
        <v>-11702995</v>
      </c>
      <c r="H5" s="359"/>
      <c r="I5" s="377">
        <v>1</v>
      </c>
      <c r="J5" s="380" t="s">
        <v>57</v>
      </c>
      <c r="K5" s="367" t="s">
        <v>58</v>
      </c>
      <c r="L5" s="143" t="s">
        <v>59</v>
      </c>
      <c r="M5" s="300">
        <v>17564840</v>
      </c>
      <c r="N5" s="302">
        <v>26203800</v>
      </c>
      <c r="O5" s="319">
        <f t="shared" ref="O5:O16" si="1">N5-M5</f>
        <v>8638960</v>
      </c>
    </row>
    <row r="6" spans="1:15" ht="26.1" customHeight="1" x14ac:dyDescent="0.15">
      <c r="A6" s="343"/>
      <c r="B6" s="350"/>
      <c r="C6" s="350"/>
      <c r="D6" s="312" t="s">
        <v>97</v>
      </c>
      <c r="E6" s="300">
        <v>53900000</v>
      </c>
      <c r="F6" s="300">
        <v>38550000</v>
      </c>
      <c r="G6" s="369">
        <f t="shared" si="0"/>
        <v>-15350000</v>
      </c>
      <c r="H6" s="370"/>
      <c r="I6" s="378"/>
      <c r="J6" s="348"/>
      <c r="K6" s="368"/>
      <c r="L6" s="141" t="s">
        <v>60</v>
      </c>
      <c r="M6" s="307">
        <v>1959420</v>
      </c>
      <c r="N6" s="307">
        <v>7448040</v>
      </c>
      <c r="O6" s="319">
        <f t="shared" si="1"/>
        <v>5488620</v>
      </c>
    </row>
    <row r="7" spans="1:15" ht="26.1" customHeight="1" x14ac:dyDescent="0.15">
      <c r="A7" s="346"/>
      <c r="B7" s="350"/>
      <c r="C7" s="352" t="s">
        <v>122</v>
      </c>
      <c r="D7" s="353"/>
      <c r="E7" s="301">
        <f>E5+E6</f>
        <v>66802995</v>
      </c>
      <c r="F7" s="301">
        <f>F5+F6</f>
        <v>39750000</v>
      </c>
      <c r="G7" s="362">
        <f t="shared" si="0"/>
        <v>-27052995</v>
      </c>
      <c r="H7" s="363"/>
      <c r="I7" s="378"/>
      <c r="J7" s="348"/>
      <c r="K7" s="368"/>
      <c r="L7" s="141" t="s">
        <v>71</v>
      </c>
      <c r="M7" s="307">
        <v>1400980</v>
      </c>
      <c r="N7" s="307">
        <v>2648160</v>
      </c>
      <c r="O7" s="319">
        <f t="shared" si="1"/>
        <v>1247180</v>
      </c>
    </row>
    <row r="8" spans="1:15" ht="26.1" customHeight="1" x14ac:dyDescent="0.15">
      <c r="A8" s="342" t="s">
        <v>72</v>
      </c>
      <c r="B8" s="348" t="s">
        <v>106</v>
      </c>
      <c r="C8" s="175" t="s">
        <v>102</v>
      </c>
      <c r="D8" s="313" t="s">
        <v>107</v>
      </c>
      <c r="E8" s="300">
        <v>21200000</v>
      </c>
      <c r="F8" s="300"/>
      <c r="G8" s="356">
        <f t="shared" si="0"/>
        <v>-21200000</v>
      </c>
      <c r="H8" s="357"/>
      <c r="I8" s="378"/>
      <c r="J8" s="348"/>
      <c r="K8" s="160"/>
      <c r="L8" s="141" t="s">
        <v>35</v>
      </c>
      <c r="M8" s="307">
        <v>1742860</v>
      </c>
      <c r="N8" s="307">
        <v>3016400</v>
      </c>
      <c r="O8" s="319">
        <f t="shared" ref="O8" si="2">N8-M8</f>
        <v>1273540</v>
      </c>
    </row>
    <row r="9" spans="1:15" ht="26.1" customHeight="1" x14ac:dyDescent="0.15">
      <c r="A9" s="346"/>
      <c r="B9" s="349"/>
      <c r="C9" s="354" t="s">
        <v>121</v>
      </c>
      <c r="D9" s="355"/>
      <c r="E9" s="301">
        <v>21200000</v>
      </c>
      <c r="F9" s="301">
        <f>F8</f>
        <v>0</v>
      </c>
      <c r="G9" s="371">
        <f t="shared" si="0"/>
        <v>-21200000</v>
      </c>
      <c r="H9" s="372"/>
      <c r="I9" s="378"/>
      <c r="J9" s="348"/>
      <c r="K9" s="373" t="s">
        <v>75</v>
      </c>
      <c r="L9" s="374"/>
      <c r="M9" s="303">
        <f>SUM(M5:M8)</f>
        <v>22668100</v>
      </c>
      <c r="N9" s="304">
        <f>SUM(N5:N8)</f>
        <v>39316400</v>
      </c>
      <c r="O9" s="320">
        <f t="shared" si="1"/>
        <v>16648300</v>
      </c>
    </row>
    <row r="10" spans="1:15" ht="26.1" customHeight="1" x14ac:dyDescent="0.15">
      <c r="A10" s="342" t="s">
        <v>108</v>
      </c>
      <c r="B10" s="344" t="s">
        <v>73</v>
      </c>
      <c r="C10" s="141" t="s">
        <v>73</v>
      </c>
      <c r="D10" s="313" t="s">
        <v>74</v>
      </c>
      <c r="E10" s="300">
        <v>638906</v>
      </c>
      <c r="F10" s="300">
        <v>3800000</v>
      </c>
      <c r="G10" s="356">
        <f t="shared" si="0"/>
        <v>3161094</v>
      </c>
      <c r="H10" s="357"/>
      <c r="I10" s="378"/>
      <c r="J10" s="348"/>
      <c r="K10" s="344" t="s">
        <v>62</v>
      </c>
      <c r="L10" s="141" t="s">
        <v>123</v>
      </c>
      <c r="M10" s="308">
        <v>200000</v>
      </c>
      <c r="N10" s="300">
        <v>200000</v>
      </c>
      <c r="O10" s="321">
        <f t="shared" si="1"/>
        <v>0</v>
      </c>
    </row>
    <row r="11" spans="1:15" ht="26.1" customHeight="1" x14ac:dyDescent="0.15">
      <c r="A11" s="343"/>
      <c r="B11" s="345"/>
      <c r="C11" s="351" t="s">
        <v>61</v>
      </c>
      <c r="D11" s="351"/>
      <c r="E11" s="301">
        <f>E10</f>
        <v>638906</v>
      </c>
      <c r="F11" s="301">
        <f>F10</f>
        <v>3800000</v>
      </c>
      <c r="G11" s="375">
        <f t="shared" si="0"/>
        <v>3161094</v>
      </c>
      <c r="H11" s="376"/>
      <c r="I11" s="378"/>
      <c r="J11" s="348"/>
      <c r="K11" s="345"/>
      <c r="L11" s="141" t="s">
        <v>77</v>
      </c>
      <c r="M11" s="308">
        <v>4218000</v>
      </c>
      <c r="N11" s="300">
        <v>3936000</v>
      </c>
      <c r="O11" s="321">
        <f t="shared" si="1"/>
        <v>-282000</v>
      </c>
    </row>
    <row r="12" spans="1:15" ht="26.1" customHeight="1" x14ac:dyDescent="0.15">
      <c r="A12" s="342" t="s">
        <v>147</v>
      </c>
      <c r="B12" s="344" t="s">
        <v>149</v>
      </c>
      <c r="C12" s="299" t="s">
        <v>150</v>
      </c>
      <c r="D12" s="237" t="s">
        <v>151</v>
      </c>
      <c r="E12" s="301"/>
      <c r="F12" s="300">
        <v>10000000</v>
      </c>
      <c r="G12" s="364">
        <f t="shared" si="0"/>
        <v>10000000</v>
      </c>
      <c r="H12" s="364"/>
      <c r="I12" s="378"/>
      <c r="J12" s="348"/>
      <c r="K12" s="345"/>
      <c r="L12" s="141" t="s">
        <v>124</v>
      </c>
      <c r="M12" s="308">
        <v>1200000</v>
      </c>
      <c r="N12" s="300">
        <v>1200000</v>
      </c>
      <c r="O12" s="321">
        <f t="shared" si="1"/>
        <v>0</v>
      </c>
    </row>
    <row r="13" spans="1:15" ht="26.1" customHeight="1" x14ac:dyDescent="0.15">
      <c r="A13" s="346"/>
      <c r="B13" s="347"/>
      <c r="C13" s="340" t="s">
        <v>152</v>
      </c>
      <c r="D13" s="341"/>
      <c r="E13" s="301"/>
      <c r="F13" s="301">
        <f>F12</f>
        <v>10000000</v>
      </c>
      <c r="G13" s="365">
        <f t="shared" si="0"/>
        <v>10000000</v>
      </c>
      <c r="H13" s="366"/>
      <c r="I13" s="378"/>
      <c r="J13" s="348"/>
      <c r="K13" s="345"/>
      <c r="L13" s="141" t="s">
        <v>125</v>
      </c>
      <c r="M13" s="308">
        <v>1560000</v>
      </c>
      <c r="N13" s="300">
        <v>1560000</v>
      </c>
      <c r="O13" s="321">
        <f t="shared" si="1"/>
        <v>0</v>
      </c>
    </row>
    <row r="14" spans="1:15" ht="25.5" customHeight="1" x14ac:dyDescent="0.15">
      <c r="A14" s="342" t="s">
        <v>148</v>
      </c>
      <c r="B14" s="289" t="s">
        <v>46</v>
      </c>
      <c r="C14" s="238" t="s">
        <v>46</v>
      </c>
      <c r="D14" s="314" t="s">
        <v>132</v>
      </c>
      <c r="E14" s="300">
        <v>10000</v>
      </c>
      <c r="F14" s="300">
        <v>10000</v>
      </c>
      <c r="G14" s="315"/>
      <c r="H14" s="305"/>
      <c r="I14" s="378"/>
      <c r="J14" s="348"/>
      <c r="K14" s="345"/>
      <c r="L14" s="159" t="s">
        <v>80</v>
      </c>
      <c r="M14" s="308">
        <v>2000000</v>
      </c>
      <c r="N14" s="300">
        <v>1500000</v>
      </c>
      <c r="O14" s="321">
        <f t="shared" si="1"/>
        <v>-500000</v>
      </c>
    </row>
    <row r="15" spans="1:15" ht="26.1" customHeight="1" x14ac:dyDescent="0.15">
      <c r="A15" s="343"/>
      <c r="B15" s="297"/>
      <c r="C15" s="298" t="s">
        <v>76</v>
      </c>
      <c r="D15" s="290"/>
      <c r="E15" s="301">
        <f>E14</f>
        <v>10000</v>
      </c>
      <c r="F15" s="301">
        <f>F14</f>
        <v>10000</v>
      </c>
      <c r="G15" s="316">
        <f>F15-E15</f>
        <v>0</v>
      </c>
      <c r="H15" s="306"/>
      <c r="I15" s="378"/>
      <c r="J15" s="348"/>
      <c r="K15" s="345"/>
      <c r="L15" s="289" t="s">
        <v>63</v>
      </c>
      <c r="M15" s="309">
        <v>1400000</v>
      </c>
      <c r="N15" s="300">
        <v>1400000</v>
      </c>
      <c r="O15" s="321">
        <f t="shared" si="1"/>
        <v>0</v>
      </c>
    </row>
    <row r="16" spans="1:15" ht="26.1" customHeight="1" x14ac:dyDescent="0.15">
      <c r="A16" s="382"/>
      <c r="B16" s="383"/>
      <c r="C16" s="383"/>
      <c r="D16" s="383"/>
      <c r="E16" s="383"/>
      <c r="F16" s="383"/>
      <c r="G16" s="383"/>
      <c r="H16" s="384"/>
      <c r="I16" s="379"/>
      <c r="J16" s="381"/>
      <c r="K16" s="360" t="s">
        <v>78</v>
      </c>
      <c r="L16" s="361"/>
      <c r="M16" s="301">
        <f>SUM(M10:M15)</f>
        <v>10578000</v>
      </c>
      <c r="N16" s="301">
        <f>SUM(N10:N15)</f>
        <v>9796000</v>
      </c>
      <c r="O16" s="322">
        <f t="shared" si="1"/>
        <v>-782000</v>
      </c>
    </row>
    <row r="17" spans="1:15" ht="26.1" customHeight="1" x14ac:dyDescent="0.15">
      <c r="A17" s="382"/>
      <c r="B17" s="383"/>
      <c r="C17" s="383"/>
      <c r="D17" s="383"/>
      <c r="E17" s="383"/>
      <c r="F17" s="383"/>
      <c r="G17" s="383"/>
      <c r="H17" s="384"/>
      <c r="I17" s="390">
        <v>2</v>
      </c>
      <c r="J17" s="350" t="s">
        <v>161</v>
      </c>
      <c r="K17" s="324" t="s">
        <v>164</v>
      </c>
      <c r="L17" s="324" t="s">
        <v>162</v>
      </c>
      <c r="M17" s="300">
        <v>800000</v>
      </c>
      <c r="N17" s="300"/>
      <c r="O17" s="322" t="s">
        <v>126</v>
      </c>
    </row>
    <row r="18" spans="1:15" ht="26.1" customHeight="1" x14ac:dyDescent="0.15">
      <c r="A18" s="382"/>
      <c r="B18" s="383"/>
      <c r="C18" s="383"/>
      <c r="D18" s="383"/>
      <c r="E18" s="383"/>
      <c r="F18" s="383"/>
      <c r="G18" s="383"/>
      <c r="H18" s="384"/>
      <c r="I18" s="390"/>
      <c r="J18" s="350"/>
      <c r="K18" s="353" t="s">
        <v>163</v>
      </c>
      <c r="L18" s="394"/>
      <c r="M18" s="301">
        <f>M17</f>
        <v>800000</v>
      </c>
      <c r="N18" s="301">
        <f>N17</f>
        <v>0</v>
      </c>
      <c r="O18" s="322">
        <f>N18-M18</f>
        <v>-800000</v>
      </c>
    </row>
    <row r="19" spans="1:15" ht="26.1" customHeight="1" x14ac:dyDescent="0.15">
      <c r="A19" s="382"/>
      <c r="B19" s="383"/>
      <c r="C19" s="383"/>
      <c r="D19" s="383"/>
      <c r="E19" s="383"/>
      <c r="F19" s="383"/>
      <c r="G19" s="383"/>
      <c r="H19" s="384"/>
      <c r="I19" s="390">
        <v>3</v>
      </c>
      <c r="J19" s="350" t="s">
        <v>98</v>
      </c>
      <c r="K19" s="324" t="s">
        <v>99</v>
      </c>
      <c r="L19" s="324" t="s">
        <v>100</v>
      </c>
      <c r="M19" s="300">
        <v>42902846</v>
      </c>
      <c r="N19" s="300">
        <v>4447600</v>
      </c>
      <c r="O19" s="322" t="s">
        <v>126</v>
      </c>
    </row>
    <row r="20" spans="1:15" ht="26.1" customHeight="1" x14ac:dyDescent="0.15">
      <c r="A20" s="382"/>
      <c r="B20" s="383"/>
      <c r="C20" s="383"/>
      <c r="D20" s="383"/>
      <c r="E20" s="383"/>
      <c r="F20" s="383"/>
      <c r="G20" s="383"/>
      <c r="H20" s="384"/>
      <c r="I20" s="390"/>
      <c r="J20" s="350"/>
      <c r="K20" s="353" t="s">
        <v>79</v>
      </c>
      <c r="L20" s="394"/>
      <c r="M20" s="301">
        <f>M19</f>
        <v>42902846</v>
      </c>
      <c r="N20" s="301">
        <f>N19</f>
        <v>4447600</v>
      </c>
      <c r="O20" s="322">
        <f>N20-M20</f>
        <v>-38455246</v>
      </c>
    </row>
    <row r="21" spans="1:15" ht="26.1" customHeight="1" x14ac:dyDescent="0.15">
      <c r="A21" s="382"/>
      <c r="B21" s="383"/>
      <c r="C21" s="383"/>
      <c r="D21" s="383"/>
      <c r="E21" s="383"/>
      <c r="F21" s="383"/>
      <c r="G21" s="383"/>
      <c r="H21" s="384"/>
      <c r="I21" s="390">
        <v>4</v>
      </c>
      <c r="J21" s="350" t="s">
        <v>157</v>
      </c>
      <c r="K21" s="288" t="s">
        <v>158</v>
      </c>
      <c r="L21" s="288" t="s">
        <v>159</v>
      </c>
      <c r="M21" s="300">
        <v>11702955</v>
      </c>
      <c r="N21" s="300"/>
      <c r="O21" s="322" t="s">
        <v>126</v>
      </c>
    </row>
    <row r="22" spans="1:15" ht="26.1" customHeight="1" x14ac:dyDescent="0.15">
      <c r="A22" s="382"/>
      <c r="B22" s="383"/>
      <c r="C22" s="383"/>
      <c r="D22" s="383"/>
      <c r="E22" s="383"/>
      <c r="F22" s="383"/>
      <c r="G22" s="383"/>
      <c r="H22" s="384"/>
      <c r="I22" s="390"/>
      <c r="J22" s="350"/>
      <c r="K22" s="353" t="s">
        <v>160</v>
      </c>
      <c r="L22" s="394"/>
      <c r="M22" s="301">
        <f>M21</f>
        <v>11702955</v>
      </c>
      <c r="N22" s="301"/>
      <c r="O22" s="322">
        <f>N22-M22</f>
        <v>-11702955</v>
      </c>
    </row>
    <row r="23" spans="1:15" ht="36" customHeight="1" thickBot="1" x14ac:dyDescent="0.2">
      <c r="A23" s="385" t="s">
        <v>64</v>
      </c>
      <c r="B23" s="386"/>
      <c r="C23" s="386"/>
      <c r="D23" s="387"/>
      <c r="E23" s="287">
        <f>E7+E9+E11+E15</f>
        <v>88651901</v>
      </c>
      <c r="F23" s="325">
        <f>F7+F9+F11+F15+F13</f>
        <v>53560000</v>
      </c>
      <c r="G23" s="388">
        <f>F23-E23</f>
        <v>-35091901</v>
      </c>
      <c r="H23" s="389"/>
      <c r="I23" s="161"/>
      <c r="J23" s="391" t="s">
        <v>65</v>
      </c>
      <c r="K23" s="392"/>
      <c r="L23" s="393"/>
      <c r="M23" s="310">
        <f>M9+M16+M22+M20+M18</f>
        <v>88651901</v>
      </c>
      <c r="N23" s="310">
        <f>N9+N16+N22+N20</f>
        <v>53560000</v>
      </c>
      <c r="O23" s="323">
        <f>N23-M23</f>
        <v>-35091901</v>
      </c>
    </row>
    <row r="24" spans="1:15" ht="14.45" customHeight="1" x14ac:dyDescent="0.15">
      <c r="H24" s="142" t="s">
        <v>66</v>
      </c>
    </row>
    <row r="25" spans="1:15" ht="113.65" customHeight="1" x14ac:dyDescent="0.15"/>
  </sheetData>
  <mergeCells count="49">
    <mergeCell ref="A14:A15"/>
    <mergeCell ref="A16:H22"/>
    <mergeCell ref="A23:D23"/>
    <mergeCell ref="G23:H23"/>
    <mergeCell ref="J21:J22"/>
    <mergeCell ref="I21:I22"/>
    <mergeCell ref="J23:L23"/>
    <mergeCell ref="K22:L22"/>
    <mergeCell ref="I19:I20"/>
    <mergeCell ref="J19:J20"/>
    <mergeCell ref="K20:L20"/>
    <mergeCell ref="I17:I18"/>
    <mergeCell ref="J17:J18"/>
    <mergeCell ref="K18:L18"/>
    <mergeCell ref="G8:H8"/>
    <mergeCell ref="G5:H5"/>
    <mergeCell ref="K16:L16"/>
    <mergeCell ref="G7:H7"/>
    <mergeCell ref="G10:H10"/>
    <mergeCell ref="G12:H12"/>
    <mergeCell ref="G13:H13"/>
    <mergeCell ref="K5:K7"/>
    <mergeCell ref="G6:H6"/>
    <mergeCell ref="G9:H9"/>
    <mergeCell ref="K9:L9"/>
    <mergeCell ref="G11:H11"/>
    <mergeCell ref="K10:K15"/>
    <mergeCell ref="I5:I16"/>
    <mergeCell ref="J5:J16"/>
    <mergeCell ref="A8:A9"/>
    <mergeCell ref="B8:B9"/>
    <mergeCell ref="A5:A7"/>
    <mergeCell ref="B5:B7"/>
    <mergeCell ref="C11:D11"/>
    <mergeCell ref="C7:D7"/>
    <mergeCell ref="C5:C6"/>
    <mergeCell ref="C9:D9"/>
    <mergeCell ref="C13:D13"/>
    <mergeCell ref="A10:A11"/>
    <mergeCell ref="B10:B11"/>
    <mergeCell ref="A12:A13"/>
    <mergeCell ref="B12:B13"/>
    <mergeCell ref="A1:O1"/>
    <mergeCell ref="N2:O2"/>
    <mergeCell ref="A3:A4"/>
    <mergeCell ref="B3:H3"/>
    <mergeCell ref="I3:I4"/>
    <mergeCell ref="J3:O3"/>
    <mergeCell ref="G4:H4"/>
  </mergeCells>
  <phoneticPr fontId="2" type="noConversion"/>
  <printOptions horizontalCentered="1" verticalCentered="1"/>
  <pageMargins left="3.937007874015748E-2" right="0" top="0" bottom="0" header="0.31496062992125984" footer="0.11811023622047245"/>
  <pageSetup paperSize="9" scale="9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37"/>
  <sheetViews>
    <sheetView showGridLines="0" view="pageBreakPreview" zoomScale="85" zoomScaleNormal="70" zoomScaleSheetLayoutView="85" workbookViewId="0">
      <selection activeCell="F9" sqref="F9"/>
    </sheetView>
  </sheetViews>
  <sheetFormatPr defaultColWidth="8.88671875" defaultRowHeight="21" customHeight="1" x14ac:dyDescent="0.15"/>
  <cols>
    <col min="1" max="1" width="9.21875" style="1" customWidth="1"/>
    <col min="2" max="2" width="5" style="1" customWidth="1"/>
    <col min="3" max="3" width="18" style="1" customWidth="1"/>
    <col min="4" max="4" width="19.5546875" style="1" customWidth="1"/>
    <col min="5" max="6" width="12.5546875" style="9" bestFit="1" customWidth="1"/>
    <col min="7" max="7" width="12.44140625" style="13" bestFit="1" customWidth="1"/>
    <col min="8" max="8" width="25.109375" style="11" customWidth="1"/>
    <col min="9" max="9" width="10.77734375" style="11" customWidth="1"/>
    <col min="10" max="10" width="6.33203125" style="11" customWidth="1"/>
    <col min="11" max="11" width="6.109375" style="11" customWidth="1"/>
    <col min="12" max="12" width="5.5546875" style="11" customWidth="1"/>
    <col min="13" max="13" width="7" style="11" customWidth="1"/>
    <col min="14" max="14" width="12.21875" style="11" customWidth="1"/>
    <col min="15" max="15" width="9.33203125" style="12" bestFit="1" customWidth="1"/>
    <col min="16" max="16" width="14" style="5" bestFit="1" customWidth="1"/>
    <col min="17" max="17" width="11.88671875" style="5" customWidth="1"/>
    <col min="18" max="16384" width="8.88671875" style="5"/>
  </cols>
  <sheetData>
    <row r="1" spans="1:24" s="3" customFormat="1" ht="39.75" customHeight="1" thickBot="1" x14ac:dyDescent="0.2">
      <c r="A1" s="398" t="s">
        <v>135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400"/>
      <c r="P1" s="2"/>
      <c r="Q1" s="2"/>
      <c r="R1" s="2"/>
      <c r="S1" s="2"/>
      <c r="T1" s="2"/>
      <c r="U1" s="2"/>
      <c r="V1" s="2"/>
      <c r="W1" s="2"/>
    </row>
    <row r="2" spans="1:24" s="3" customFormat="1" ht="27" customHeight="1" thickBot="1" x14ac:dyDescent="0.2">
      <c r="A2" s="405" t="s">
        <v>16</v>
      </c>
      <c r="B2" s="406"/>
      <c r="C2" s="406"/>
      <c r="D2" s="406"/>
      <c r="E2" s="406"/>
      <c r="F2" s="123"/>
      <c r="G2" s="124"/>
      <c r="H2" s="125"/>
      <c r="I2" s="125"/>
      <c r="J2" s="125"/>
      <c r="K2" s="125"/>
      <c r="L2" s="125"/>
      <c r="M2" s="125"/>
      <c r="N2" s="125"/>
      <c r="O2" s="126" t="s">
        <v>17</v>
      </c>
      <c r="P2" s="2"/>
      <c r="Q2" s="2"/>
      <c r="R2" s="2"/>
      <c r="S2" s="2"/>
      <c r="T2" s="2"/>
      <c r="U2" s="2"/>
      <c r="V2" s="2"/>
      <c r="W2" s="2"/>
      <c r="X2" s="2"/>
    </row>
    <row r="3" spans="1:24" ht="19.5" customHeight="1" x14ac:dyDescent="0.15">
      <c r="A3" s="403" t="s">
        <v>21</v>
      </c>
      <c r="B3" s="404"/>
      <c r="C3" s="404"/>
      <c r="D3" s="86"/>
      <c r="E3" s="408" t="s">
        <v>156</v>
      </c>
      <c r="F3" s="408" t="s">
        <v>146</v>
      </c>
      <c r="G3" s="87" t="s">
        <v>19</v>
      </c>
      <c r="H3" s="407" t="s">
        <v>22</v>
      </c>
      <c r="I3" s="407"/>
      <c r="J3" s="407"/>
      <c r="K3" s="407"/>
      <c r="L3" s="407"/>
      <c r="M3" s="407"/>
      <c r="N3" s="407"/>
      <c r="O3" s="401" t="s">
        <v>4</v>
      </c>
    </row>
    <row r="4" spans="1:24" ht="24.75" thickBot="1" x14ac:dyDescent="0.2">
      <c r="A4" s="180" t="s">
        <v>23</v>
      </c>
      <c r="B4" s="181" t="s">
        <v>1</v>
      </c>
      <c r="C4" s="182" t="s">
        <v>3</v>
      </c>
      <c r="D4" s="183" t="s">
        <v>18</v>
      </c>
      <c r="E4" s="409"/>
      <c r="F4" s="409"/>
      <c r="G4" s="184" t="s">
        <v>20</v>
      </c>
      <c r="H4" s="185" t="s">
        <v>24</v>
      </c>
      <c r="I4" s="185" t="s">
        <v>6</v>
      </c>
      <c r="J4" s="186" t="s">
        <v>27</v>
      </c>
      <c r="K4" s="185" t="s">
        <v>28</v>
      </c>
      <c r="L4" s="185" t="s">
        <v>29</v>
      </c>
      <c r="M4" s="185"/>
      <c r="N4" s="185" t="s">
        <v>25</v>
      </c>
      <c r="O4" s="402"/>
    </row>
    <row r="5" spans="1:24" ht="30" customHeight="1" x14ac:dyDescent="0.15">
      <c r="A5" s="410" t="s">
        <v>2</v>
      </c>
      <c r="B5" s="411"/>
      <c r="C5" s="411"/>
      <c r="D5" s="285"/>
      <c r="E5" s="136">
        <v>88651901</v>
      </c>
      <c r="F5" s="136">
        <f>F6+F14+F18+F21</f>
        <v>53560000</v>
      </c>
      <c r="G5" s="177">
        <f>F5-E5</f>
        <v>-35091901</v>
      </c>
      <c r="H5" s="178"/>
      <c r="I5" s="178"/>
      <c r="J5" s="178"/>
      <c r="K5" s="178"/>
      <c r="L5" s="178"/>
      <c r="M5" s="178"/>
      <c r="N5" s="178">
        <f>SUM(N6:N23)</f>
        <v>53560000</v>
      </c>
      <c r="O5" s="179"/>
    </row>
    <row r="6" spans="1:24" ht="30" customHeight="1" x14ac:dyDescent="0.15">
      <c r="A6" s="413" t="s">
        <v>83</v>
      </c>
      <c r="B6" s="414"/>
      <c r="C6" s="414"/>
      <c r="D6" s="88"/>
      <c r="E6" s="89">
        <v>66802995</v>
      </c>
      <c r="F6" s="89">
        <f>F7</f>
        <v>39750000</v>
      </c>
      <c r="G6" s="89">
        <f>F6-E6</f>
        <v>-27052995</v>
      </c>
      <c r="H6" s="90"/>
      <c r="I6" s="90"/>
      <c r="J6" s="90"/>
      <c r="K6" s="90"/>
      <c r="L6" s="90"/>
      <c r="M6" s="90"/>
      <c r="N6" s="90"/>
      <c r="O6" s="91"/>
    </row>
    <row r="7" spans="1:24" ht="30" customHeight="1" x14ac:dyDescent="0.15">
      <c r="A7" s="92"/>
      <c r="B7" s="412" t="s">
        <v>84</v>
      </c>
      <c r="C7" s="412"/>
      <c r="D7" s="93"/>
      <c r="E7" s="94">
        <v>66802995</v>
      </c>
      <c r="F7" s="94">
        <f>F8+F10</f>
        <v>39750000</v>
      </c>
      <c r="G7" s="94">
        <f>F7-E7</f>
        <v>-27052995</v>
      </c>
      <c r="H7" s="60"/>
      <c r="I7" s="60"/>
      <c r="J7" s="60"/>
      <c r="K7" s="60"/>
      <c r="L7" s="60"/>
      <c r="M7" s="60"/>
      <c r="N7" s="60"/>
      <c r="O7" s="95"/>
    </row>
    <row r="8" spans="1:24" ht="30" customHeight="1" x14ac:dyDescent="0.15">
      <c r="A8" s="96"/>
      <c r="B8" s="97"/>
      <c r="C8" s="98" t="s">
        <v>85</v>
      </c>
      <c r="D8" s="63"/>
      <c r="E8" s="44">
        <v>12902995</v>
      </c>
      <c r="F8" s="44">
        <f>N9</f>
        <v>1200000</v>
      </c>
      <c r="G8" s="44">
        <f>F8-E8</f>
        <v>-11702995</v>
      </c>
      <c r="H8" s="63"/>
      <c r="I8" s="63"/>
      <c r="J8" s="63"/>
      <c r="K8" s="63"/>
      <c r="L8" s="63"/>
      <c r="M8" s="63"/>
      <c r="N8" s="63"/>
      <c r="O8" s="26"/>
    </row>
    <row r="9" spans="1:24" ht="30" customHeight="1" x14ac:dyDescent="0.15">
      <c r="A9" s="96"/>
      <c r="B9" s="99"/>
      <c r="C9" s="150"/>
      <c r="D9" s="150"/>
      <c r="E9" s="150"/>
      <c r="F9" s="150"/>
      <c r="G9" s="151"/>
      <c r="H9" s="101" t="s">
        <v>86</v>
      </c>
      <c r="I9" s="102">
        <v>100000</v>
      </c>
      <c r="J9" s="102"/>
      <c r="K9" s="102"/>
      <c r="L9" s="102">
        <v>12</v>
      </c>
      <c r="M9" s="103"/>
      <c r="N9" s="102">
        <f>I9*L9</f>
        <v>1200000</v>
      </c>
      <c r="O9" s="81"/>
    </row>
    <row r="10" spans="1:24" s="54" customFormat="1" ht="30" customHeight="1" x14ac:dyDescent="0.15">
      <c r="A10" s="96"/>
      <c r="B10" s="99"/>
      <c r="C10" s="98" t="s">
        <v>87</v>
      </c>
      <c r="D10" s="63"/>
      <c r="E10" s="44">
        <v>53900000</v>
      </c>
      <c r="F10" s="44">
        <f>N11+N13+N12</f>
        <v>38550000</v>
      </c>
      <c r="G10" s="44">
        <f>F10-E10</f>
        <v>-15350000</v>
      </c>
      <c r="H10" s="63"/>
      <c r="I10" s="63"/>
      <c r="J10" s="63"/>
      <c r="K10" s="63"/>
      <c r="L10" s="63"/>
      <c r="M10" s="63"/>
      <c r="N10" s="63"/>
      <c r="O10" s="26"/>
    </row>
    <row r="11" spans="1:24" s="54" customFormat="1" ht="30" customHeight="1" x14ac:dyDescent="0.15">
      <c r="A11" s="96"/>
      <c r="B11" s="99"/>
      <c r="C11" s="152"/>
      <c r="D11" s="153"/>
      <c r="E11" s="154"/>
      <c r="F11" s="154"/>
      <c r="G11" s="155"/>
      <c r="H11" s="156" t="s">
        <v>88</v>
      </c>
      <c r="I11" s="77">
        <v>1400000</v>
      </c>
      <c r="J11" s="77"/>
      <c r="K11" s="77"/>
      <c r="L11" s="77">
        <v>12</v>
      </c>
      <c r="M11" s="77"/>
      <c r="N11" s="77">
        <v>18000000</v>
      </c>
      <c r="O11" s="147"/>
    </row>
    <row r="12" spans="1:24" s="54" customFormat="1" ht="30" customHeight="1" x14ac:dyDescent="0.15">
      <c r="A12" s="96"/>
      <c r="B12" s="99"/>
      <c r="C12" s="150"/>
      <c r="D12" s="150"/>
      <c r="E12" s="150"/>
      <c r="F12" s="150"/>
      <c r="G12" s="151"/>
      <c r="H12" s="286" t="s">
        <v>143</v>
      </c>
      <c r="I12" s="80">
        <v>1000000</v>
      </c>
      <c r="J12" s="80"/>
      <c r="K12" s="80"/>
      <c r="L12" s="80">
        <v>12</v>
      </c>
      <c r="M12" s="269"/>
      <c r="N12" s="270">
        <f>I12*L12</f>
        <v>12000000</v>
      </c>
      <c r="O12" s="81"/>
    </row>
    <row r="13" spans="1:24" s="54" customFormat="1" ht="30" customHeight="1" x14ac:dyDescent="0.15">
      <c r="A13" s="96"/>
      <c r="B13" s="99"/>
      <c r="C13" s="100"/>
      <c r="D13" s="157"/>
      <c r="E13" s="158"/>
      <c r="F13" s="158"/>
      <c r="G13" s="158"/>
      <c r="H13" s="268" t="s">
        <v>89</v>
      </c>
      <c r="I13" s="80">
        <v>10000</v>
      </c>
      <c r="J13" s="80">
        <v>95</v>
      </c>
      <c r="K13" s="80"/>
      <c r="L13" s="80">
        <v>9</v>
      </c>
      <c r="M13" s="269"/>
      <c r="N13" s="270">
        <f>I13*J13*L13</f>
        <v>8550000</v>
      </c>
      <c r="O13" s="81"/>
    </row>
    <row r="14" spans="1:24" s="54" customFormat="1" ht="30" customHeight="1" x14ac:dyDescent="0.15">
      <c r="A14" s="415" t="s">
        <v>44</v>
      </c>
      <c r="B14" s="416"/>
      <c r="C14" s="416"/>
      <c r="D14" s="88"/>
      <c r="E14" s="89">
        <v>638906</v>
      </c>
      <c r="F14" s="89">
        <f>F15</f>
        <v>3800000</v>
      </c>
      <c r="G14" s="89">
        <f t="shared" ref="G14" si="0">F14-E14</f>
        <v>3161094</v>
      </c>
      <c r="H14" s="90"/>
      <c r="I14" s="90"/>
      <c r="J14" s="90"/>
      <c r="K14" s="90"/>
      <c r="L14" s="90"/>
      <c r="M14" s="90"/>
      <c r="N14" s="90"/>
      <c r="O14" s="91"/>
    </row>
    <row r="15" spans="1:24" s="54" customFormat="1" ht="30" customHeight="1" x14ac:dyDescent="0.15">
      <c r="A15" s="92"/>
      <c r="B15" s="412" t="s">
        <v>43</v>
      </c>
      <c r="C15" s="412"/>
      <c r="D15" s="104"/>
      <c r="E15" s="94">
        <v>638906</v>
      </c>
      <c r="F15" s="94">
        <f>F16</f>
        <v>3800000</v>
      </c>
      <c r="G15" s="94">
        <f>F15-E15</f>
        <v>3161094</v>
      </c>
      <c r="H15" s="60"/>
      <c r="I15" s="60"/>
      <c r="J15" s="60"/>
      <c r="K15" s="60"/>
      <c r="L15" s="60"/>
      <c r="M15" s="60"/>
      <c r="N15" s="60"/>
      <c r="O15" s="95"/>
    </row>
    <row r="16" spans="1:24" s="54" customFormat="1" ht="30" customHeight="1" x14ac:dyDescent="0.15">
      <c r="A16" s="96"/>
      <c r="B16" s="105"/>
      <c r="C16" s="98" t="s">
        <v>82</v>
      </c>
      <c r="D16" s="220"/>
      <c r="E16" s="44">
        <v>638906</v>
      </c>
      <c r="F16" s="44">
        <f>N17</f>
        <v>3800000</v>
      </c>
      <c r="G16" s="44">
        <f>F16-E16</f>
        <v>3161094</v>
      </c>
      <c r="H16" s="135"/>
      <c r="I16" s="73"/>
      <c r="J16" s="73"/>
      <c r="K16" s="73"/>
      <c r="L16" s="73"/>
      <c r="M16" s="73"/>
      <c r="N16" s="73"/>
      <c r="O16" s="26"/>
    </row>
    <row r="17" spans="1:19" s="54" customFormat="1" ht="30" customHeight="1" thickBot="1" x14ac:dyDescent="0.2">
      <c r="A17" s="195"/>
      <c r="B17" s="196"/>
      <c r="C17" s="197"/>
      <c r="D17" s="198"/>
      <c r="E17" s="199"/>
      <c r="F17" s="199"/>
      <c r="G17" s="200"/>
      <c r="H17" s="201" t="s">
        <v>137</v>
      </c>
      <c r="I17" s="202"/>
      <c r="J17" s="202"/>
      <c r="K17" s="202"/>
      <c r="L17" s="202"/>
      <c r="M17" s="202"/>
      <c r="N17" s="203">
        <v>3800000</v>
      </c>
      <c r="O17" s="204"/>
    </row>
    <row r="18" spans="1:19" s="54" customFormat="1" ht="30" customHeight="1" x14ac:dyDescent="0.15">
      <c r="A18" s="395" t="s">
        <v>46</v>
      </c>
      <c r="B18" s="396"/>
      <c r="C18" s="397"/>
      <c r="D18" s="190">
        <f>D19</f>
        <v>0</v>
      </c>
      <c r="E18" s="191">
        <v>10000</v>
      </c>
      <c r="F18" s="191">
        <f>F19</f>
        <v>10000</v>
      </c>
      <c r="G18" s="192">
        <f>F18-E18</f>
        <v>0</v>
      </c>
      <c r="H18" s="193"/>
      <c r="I18" s="193"/>
      <c r="J18" s="193"/>
      <c r="K18" s="193"/>
      <c r="L18" s="193"/>
      <c r="M18" s="193"/>
      <c r="N18" s="193"/>
      <c r="O18" s="194"/>
    </row>
    <row r="19" spans="1:19" s="54" customFormat="1" ht="30" customHeight="1" x14ac:dyDescent="0.15">
      <c r="A19" s="107"/>
      <c r="B19" s="162" t="s">
        <v>46</v>
      </c>
      <c r="C19" s="163"/>
      <c r="D19" s="108"/>
      <c r="E19" s="109">
        <v>10000</v>
      </c>
      <c r="F19" s="109">
        <f>N20</f>
        <v>10000</v>
      </c>
      <c r="G19" s="187"/>
      <c r="H19" s="188"/>
      <c r="I19" s="188"/>
      <c r="J19" s="188"/>
      <c r="K19" s="188"/>
      <c r="L19" s="188"/>
      <c r="M19" s="188"/>
      <c r="N19" s="188"/>
      <c r="O19" s="189"/>
    </row>
    <row r="20" spans="1:19" s="54" customFormat="1" ht="30" customHeight="1" thickBot="1" x14ac:dyDescent="0.2">
      <c r="A20" s="127"/>
      <c r="B20" s="164"/>
      <c r="C20" s="165" t="s">
        <v>81</v>
      </c>
      <c r="D20" s="128"/>
      <c r="E20" s="129">
        <v>10000</v>
      </c>
      <c r="F20" s="129"/>
      <c r="G20" s="130"/>
      <c r="H20" s="131" t="s">
        <v>48</v>
      </c>
      <c r="I20" s="131"/>
      <c r="J20" s="131"/>
      <c r="K20" s="131"/>
      <c r="L20" s="131"/>
      <c r="M20" s="131"/>
      <c r="N20" s="131">
        <v>10000</v>
      </c>
      <c r="O20" s="132"/>
    </row>
    <row r="21" spans="1:19" s="54" customFormat="1" ht="30" customHeight="1" x14ac:dyDescent="0.15">
      <c r="A21" s="395" t="s">
        <v>144</v>
      </c>
      <c r="B21" s="396"/>
      <c r="C21" s="397"/>
      <c r="D21" s="190">
        <f>D22</f>
        <v>0</v>
      </c>
      <c r="E21" s="191">
        <f>F21</f>
        <v>10000000</v>
      </c>
      <c r="F21" s="191">
        <f>F22</f>
        <v>10000000</v>
      </c>
      <c r="G21" s="192">
        <f>F21-E21</f>
        <v>0</v>
      </c>
      <c r="H21" s="193"/>
      <c r="I21" s="193"/>
      <c r="J21" s="193"/>
      <c r="K21" s="193"/>
      <c r="L21" s="193"/>
      <c r="M21" s="193"/>
      <c r="N21" s="193"/>
      <c r="O21" s="194"/>
    </row>
    <row r="22" spans="1:19" s="54" customFormat="1" ht="30" customHeight="1" x14ac:dyDescent="0.15">
      <c r="A22" s="107"/>
      <c r="B22" s="162" t="s">
        <v>144</v>
      </c>
      <c r="C22" s="163"/>
      <c r="D22" s="108"/>
      <c r="E22" s="109">
        <f>F22</f>
        <v>10000000</v>
      </c>
      <c r="F22" s="109">
        <f>N23</f>
        <v>10000000</v>
      </c>
      <c r="G22" s="187"/>
      <c r="H22" s="188"/>
      <c r="I22" s="188"/>
      <c r="J22" s="188"/>
      <c r="K22" s="188"/>
      <c r="L22" s="188"/>
      <c r="M22" s="188"/>
      <c r="N22" s="188"/>
      <c r="O22" s="189"/>
    </row>
    <row r="23" spans="1:19" ht="30" customHeight="1" thickBot="1" x14ac:dyDescent="0.2">
      <c r="A23" s="127"/>
      <c r="B23" s="164"/>
      <c r="C23" s="296" t="s">
        <v>144</v>
      </c>
      <c r="D23" s="128"/>
      <c r="E23" s="129">
        <f>N23</f>
        <v>10000000</v>
      </c>
      <c r="F23" s="129">
        <f>N23</f>
        <v>10000000</v>
      </c>
      <c r="G23" s="130"/>
      <c r="H23" s="131" t="s">
        <v>145</v>
      </c>
      <c r="I23" s="131"/>
      <c r="J23" s="131"/>
      <c r="K23" s="131"/>
      <c r="L23" s="131"/>
      <c r="M23" s="131"/>
      <c r="N23" s="131">
        <v>10000000</v>
      </c>
      <c r="O23" s="132"/>
    </row>
    <row r="24" spans="1:19" ht="30" customHeight="1" x14ac:dyDescent="0.15"/>
    <row r="25" spans="1:19" ht="30" customHeight="1" x14ac:dyDescent="0.15"/>
    <row r="26" spans="1:19" ht="30" customHeight="1" x14ac:dyDescent="0.15"/>
    <row r="27" spans="1:19" s="106" customFormat="1" ht="30" customHeight="1" x14ac:dyDescent="0.15">
      <c r="A27" s="1"/>
      <c r="B27" s="1"/>
      <c r="C27" s="1"/>
      <c r="D27" s="1"/>
      <c r="E27" s="9"/>
      <c r="F27" s="9"/>
      <c r="G27" s="13"/>
      <c r="H27" s="11"/>
      <c r="I27" s="11"/>
      <c r="J27" s="11"/>
      <c r="K27" s="11"/>
      <c r="L27" s="11"/>
      <c r="M27" s="11"/>
      <c r="N27" s="11"/>
      <c r="O27" s="12"/>
    </row>
    <row r="28" spans="1:19" s="106" customFormat="1" ht="30" customHeight="1" x14ac:dyDescent="0.15">
      <c r="A28" s="1"/>
      <c r="B28" s="1"/>
      <c r="C28" s="1"/>
      <c r="D28" s="1"/>
      <c r="E28" s="9"/>
      <c r="F28" s="9"/>
      <c r="G28" s="13"/>
      <c r="H28" s="11"/>
      <c r="I28" s="11"/>
      <c r="J28" s="11"/>
      <c r="K28" s="11"/>
      <c r="L28" s="11"/>
      <c r="M28" s="11"/>
      <c r="N28" s="11"/>
      <c r="O28" s="12"/>
    </row>
    <row r="29" spans="1:19" s="106" customFormat="1" ht="30" customHeight="1" x14ac:dyDescent="0.15">
      <c r="A29" s="1"/>
      <c r="B29" s="1"/>
      <c r="C29" s="1"/>
      <c r="D29" s="1"/>
      <c r="E29" s="9"/>
      <c r="F29" s="9"/>
      <c r="G29" s="13"/>
      <c r="H29" s="11"/>
      <c r="I29" s="11"/>
      <c r="J29" s="11"/>
      <c r="K29" s="11"/>
      <c r="L29" s="11"/>
      <c r="M29" s="11"/>
      <c r="N29" s="11"/>
      <c r="O29" s="12"/>
    </row>
    <row r="30" spans="1:19" ht="13.5" x14ac:dyDescent="0.15"/>
    <row r="31" spans="1:19" ht="13.5" x14ac:dyDescent="0.15">
      <c r="P31" s="6"/>
      <c r="Q31" s="6"/>
      <c r="R31" s="6"/>
      <c r="S31" s="6"/>
    </row>
    <row r="32" spans="1:19" ht="13.5" x14ac:dyDescent="0.15"/>
    <row r="33" ht="13.5" x14ac:dyDescent="0.15"/>
    <row r="34" ht="13.5" x14ac:dyDescent="0.15"/>
    <row r="35" ht="13.5" x14ac:dyDescent="0.15"/>
    <row r="36" ht="13.5" x14ac:dyDescent="0.15"/>
    <row r="37" ht="13.5" x14ac:dyDescent="0.15"/>
  </sheetData>
  <mergeCells count="14">
    <mergeCell ref="A21:C21"/>
    <mergeCell ref="A18:C18"/>
    <mergeCell ref="A1:O1"/>
    <mergeCell ref="O3:O4"/>
    <mergeCell ref="A3:C3"/>
    <mergeCell ref="A2:E2"/>
    <mergeCell ref="H3:N3"/>
    <mergeCell ref="F3:F4"/>
    <mergeCell ref="E3:E4"/>
    <mergeCell ref="A5:C5"/>
    <mergeCell ref="B7:C7"/>
    <mergeCell ref="A6:C6"/>
    <mergeCell ref="A14:C14"/>
    <mergeCell ref="B15:C15"/>
  </mergeCells>
  <phoneticPr fontId="2" type="noConversion"/>
  <printOptions horizontalCentered="1"/>
  <pageMargins left="0.31496062992125984" right="0.27" top="0.39370078740157483" bottom="0.17" header="0.19685039370078741" footer="0.23622047244094491"/>
  <pageSetup paperSize="9" scale="71" fitToHeight="0" orientation="landscape" r:id="rId1"/>
  <headerFooter alignWithMargins="0">
    <oddHeader xml:space="preserve">&amp;C&amp;"굴림체,굵게"&amp;14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51"/>
  <sheetViews>
    <sheetView showGridLines="0" topLeftCell="A31" zoomScale="75" zoomScaleNormal="75" zoomScaleSheetLayoutView="100" zoomScalePageLayoutView="70" workbookViewId="0">
      <selection activeCell="C57" sqref="C57"/>
    </sheetView>
  </sheetViews>
  <sheetFormatPr defaultColWidth="8.88671875" defaultRowHeight="21" customHeight="1" x14ac:dyDescent="0.15"/>
  <cols>
    <col min="1" max="1" width="10.44140625" style="14" customWidth="1"/>
    <col min="2" max="2" width="10.44140625" style="1" customWidth="1"/>
    <col min="3" max="3" width="19.77734375" style="7" customWidth="1"/>
    <col min="4" max="4" width="18.5546875" style="7" customWidth="1"/>
    <col min="5" max="5" width="13.77734375" style="8" customWidth="1"/>
    <col min="6" max="6" width="14.109375" style="8" customWidth="1"/>
    <col min="7" max="7" width="13.77734375" style="15" customWidth="1"/>
    <col min="8" max="8" width="31.5546875" style="8" customWidth="1"/>
    <col min="9" max="9" width="12.77734375" style="9" customWidth="1"/>
    <col min="10" max="10" width="9.109375" style="10" customWidth="1"/>
    <col min="11" max="11" width="6.109375" style="10" customWidth="1"/>
    <col min="12" max="12" width="9.5546875" style="121" customWidth="1"/>
    <col min="13" max="13" width="18" style="9" customWidth="1"/>
    <col min="14" max="14" width="15.44140625" style="9" customWidth="1"/>
    <col min="15" max="15" width="12.44140625" style="5" bestFit="1" customWidth="1"/>
    <col min="16" max="16384" width="8.88671875" style="5"/>
  </cols>
  <sheetData>
    <row r="1" spans="1:15" s="3" customFormat="1" ht="26.25" customHeight="1" x14ac:dyDescent="0.15">
      <c r="A1" s="398" t="s">
        <v>142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400"/>
      <c r="N1" s="242"/>
      <c r="O1" s="2"/>
    </row>
    <row r="2" spans="1:15" s="3" customFormat="1" ht="21" customHeight="1" thickBot="1" x14ac:dyDescent="0.2">
      <c r="A2" s="422" t="s">
        <v>15</v>
      </c>
      <c r="B2" s="423"/>
      <c r="C2" s="423"/>
      <c r="D2" s="423"/>
      <c r="E2" s="265"/>
      <c r="F2" s="16"/>
      <c r="G2" s="17"/>
      <c r="H2" s="16"/>
      <c r="I2" s="18"/>
      <c r="J2" s="19"/>
      <c r="K2" s="19"/>
      <c r="L2" s="112"/>
      <c r="M2" s="111"/>
      <c r="N2" s="6"/>
      <c r="O2" s="2"/>
    </row>
    <row r="3" spans="1:15" s="4" customFormat="1" ht="21" customHeight="1" x14ac:dyDescent="0.15">
      <c r="A3" s="427" t="s">
        <v>26</v>
      </c>
      <c r="B3" s="428"/>
      <c r="C3" s="429"/>
      <c r="D3" s="266"/>
      <c r="E3" s="408" t="s">
        <v>127</v>
      </c>
      <c r="F3" s="408" t="s">
        <v>136</v>
      </c>
      <c r="G3" s="75" t="s">
        <v>19</v>
      </c>
      <c r="H3" s="418" t="s">
        <v>12</v>
      </c>
      <c r="I3" s="418"/>
      <c r="J3" s="418"/>
      <c r="K3" s="418"/>
      <c r="L3" s="419"/>
      <c r="M3" s="420"/>
      <c r="N3" s="243"/>
    </row>
    <row r="4" spans="1:15" s="4" customFormat="1" ht="24.75" thickBot="1" x14ac:dyDescent="0.2">
      <c r="A4" s="20" t="s">
        <v>0</v>
      </c>
      <c r="B4" s="21" t="s">
        <v>1</v>
      </c>
      <c r="C4" s="22" t="s">
        <v>3</v>
      </c>
      <c r="D4" s="21" t="s">
        <v>18</v>
      </c>
      <c r="E4" s="417"/>
      <c r="F4" s="417"/>
      <c r="G4" s="172" t="s">
        <v>20</v>
      </c>
      <c r="H4" s="22" t="s">
        <v>5</v>
      </c>
      <c r="I4" s="21" t="s">
        <v>6</v>
      </c>
      <c r="J4" s="21" t="s">
        <v>7</v>
      </c>
      <c r="K4" s="21" t="s">
        <v>8</v>
      </c>
      <c r="L4" s="173" t="s">
        <v>47</v>
      </c>
      <c r="M4" s="174" t="s">
        <v>9</v>
      </c>
      <c r="N4" s="243"/>
    </row>
    <row r="5" spans="1:15" ht="23.25" customHeight="1" thickTop="1" x14ac:dyDescent="0.15">
      <c r="A5" s="424" t="s">
        <v>13</v>
      </c>
      <c r="B5" s="425"/>
      <c r="C5" s="426"/>
      <c r="D5" s="137"/>
      <c r="E5" s="136">
        <v>88651901</v>
      </c>
      <c r="F5" s="136">
        <f>F6+F48</f>
        <v>53560000</v>
      </c>
      <c r="G5" s="65">
        <f>F5-E5</f>
        <v>-35091901</v>
      </c>
      <c r="H5" s="433"/>
      <c r="I5" s="433"/>
      <c r="J5" s="433"/>
      <c r="K5" s="433"/>
      <c r="L5" s="113"/>
      <c r="M5" s="295">
        <f>SUM(M6:M51)</f>
        <v>53560000</v>
      </c>
      <c r="N5" s="244"/>
    </row>
    <row r="6" spans="1:15" ht="23.25" customHeight="1" x14ac:dyDescent="0.15">
      <c r="A6" s="430" t="s">
        <v>10</v>
      </c>
      <c r="B6" s="431"/>
      <c r="C6" s="432"/>
      <c r="D6" s="267"/>
      <c r="E6" s="28">
        <v>33246100</v>
      </c>
      <c r="F6" s="28">
        <f>F7+F26</f>
        <v>49112400</v>
      </c>
      <c r="G6" s="66">
        <f>F6-E6</f>
        <v>15866300</v>
      </c>
      <c r="H6" s="421"/>
      <c r="I6" s="421"/>
      <c r="J6" s="421"/>
      <c r="K6" s="421"/>
      <c r="L6" s="114"/>
      <c r="M6" s="29"/>
      <c r="N6" s="245"/>
    </row>
    <row r="7" spans="1:15" ht="24" customHeight="1" x14ac:dyDescent="0.15">
      <c r="A7" s="30"/>
      <c r="B7" s="435" t="s">
        <v>11</v>
      </c>
      <c r="C7" s="436"/>
      <c r="D7" s="31"/>
      <c r="E7" s="32">
        <v>22668100</v>
      </c>
      <c r="F7" s="32">
        <f>F8+F11+F18+F20</f>
        <v>39316400</v>
      </c>
      <c r="G7" s="85">
        <f>F7-E7</f>
        <v>16648300</v>
      </c>
      <c r="H7" s="434"/>
      <c r="I7" s="434"/>
      <c r="J7" s="434"/>
      <c r="K7" s="434"/>
      <c r="L7" s="115"/>
      <c r="M7" s="33"/>
      <c r="N7" s="246"/>
    </row>
    <row r="8" spans="1:15" ht="24" customHeight="1" x14ac:dyDescent="0.15">
      <c r="A8" s="34"/>
      <c r="B8" s="35"/>
      <c r="C8" s="36" t="s">
        <v>32</v>
      </c>
      <c r="D8" s="36"/>
      <c r="E8" s="24">
        <v>17564840</v>
      </c>
      <c r="F8" s="24">
        <f>F9</f>
        <v>26203800</v>
      </c>
      <c r="G8" s="76">
        <f>F8-E8</f>
        <v>8638960</v>
      </c>
      <c r="H8" s="37"/>
      <c r="I8" s="24"/>
      <c r="J8" s="24"/>
      <c r="K8" s="24"/>
      <c r="L8" s="116"/>
      <c r="M8" s="26"/>
      <c r="N8" s="247"/>
    </row>
    <row r="9" spans="1:15" s="54" customFormat="1" ht="24" customHeight="1" x14ac:dyDescent="0.15">
      <c r="A9" s="34"/>
      <c r="B9" s="35"/>
      <c r="C9" s="239"/>
      <c r="D9" s="39" t="s">
        <v>130</v>
      </c>
      <c r="E9" s="40"/>
      <c r="F9" s="40">
        <f>M9+M10</f>
        <v>26203800</v>
      </c>
      <c r="G9" s="240"/>
      <c r="H9" s="241" t="s">
        <v>138</v>
      </c>
      <c r="I9" s="145">
        <v>2151100</v>
      </c>
      <c r="J9" s="145">
        <v>1</v>
      </c>
      <c r="K9" s="145">
        <v>5</v>
      </c>
      <c r="L9" s="146"/>
      <c r="M9" s="147">
        <f>I9*K9</f>
        <v>10755500</v>
      </c>
      <c r="N9" s="154"/>
    </row>
    <row r="10" spans="1:15" ht="24" customHeight="1" x14ac:dyDescent="0.15">
      <c r="A10" s="34"/>
      <c r="B10" s="38"/>
      <c r="C10" s="35"/>
      <c r="D10" s="259"/>
      <c r="E10" s="261"/>
      <c r="F10" s="261"/>
      <c r="G10" s="260"/>
      <c r="H10" s="68" t="s">
        <v>139</v>
      </c>
      <c r="I10" s="56">
        <v>2206900</v>
      </c>
      <c r="J10" s="56">
        <v>1</v>
      </c>
      <c r="K10" s="56">
        <v>7</v>
      </c>
      <c r="L10" s="110"/>
      <c r="M10" s="69">
        <f>I10*K10</f>
        <v>15448300</v>
      </c>
      <c r="N10" s="150"/>
    </row>
    <row r="11" spans="1:15" ht="24" customHeight="1" x14ac:dyDescent="0.15">
      <c r="A11" s="34"/>
      <c r="B11" s="38"/>
      <c r="C11" s="36" t="s">
        <v>33</v>
      </c>
      <c r="D11" s="42"/>
      <c r="E11" s="24">
        <v>1959420</v>
      </c>
      <c r="F11" s="24">
        <f>F12</f>
        <v>7448040</v>
      </c>
      <c r="G11" s="76">
        <f>F11-E11</f>
        <v>5488620</v>
      </c>
      <c r="H11" s="70"/>
      <c r="I11" s="63"/>
      <c r="J11" s="63"/>
      <c r="K11" s="63"/>
      <c r="L11" s="118"/>
      <c r="M11" s="71"/>
      <c r="N11" s="248"/>
    </row>
    <row r="12" spans="1:15" s="23" customFormat="1" ht="24" customHeight="1" x14ac:dyDescent="0.15">
      <c r="A12" s="34"/>
      <c r="B12" s="38"/>
      <c r="C12" s="41"/>
      <c r="D12" s="39" t="s">
        <v>101</v>
      </c>
      <c r="E12" s="25">
        <v>1959420</v>
      </c>
      <c r="F12" s="25">
        <f>M12+M13+M14+M15+M16+M17</f>
        <v>7448040</v>
      </c>
      <c r="G12" s="170"/>
      <c r="H12" s="68" t="s">
        <v>109</v>
      </c>
      <c r="I12" s="56">
        <v>1290660</v>
      </c>
      <c r="J12" s="56">
        <v>1</v>
      </c>
      <c r="K12" s="56">
        <v>1</v>
      </c>
      <c r="L12" s="110"/>
      <c r="M12" s="69">
        <f t="shared" ref="M12:M17" si="0">I12*K12</f>
        <v>1290660</v>
      </c>
      <c r="N12" s="150"/>
    </row>
    <row r="13" spans="1:15" s="54" customFormat="1" ht="24" customHeight="1" x14ac:dyDescent="0.15">
      <c r="A13" s="34"/>
      <c r="B13" s="38"/>
      <c r="C13" s="35"/>
      <c r="D13" s="35"/>
      <c r="E13" s="168"/>
      <c r="F13" s="168"/>
      <c r="G13" s="171"/>
      <c r="H13" s="68" t="s">
        <v>109</v>
      </c>
      <c r="I13" s="56">
        <v>1324140</v>
      </c>
      <c r="J13" s="56">
        <v>1</v>
      </c>
      <c r="K13" s="56">
        <v>1</v>
      </c>
      <c r="L13" s="110"/>
      <c r="M13" s="69">
        <f t="shared" si="0"/>
        <v>1324140</v>
      </c>
      <c r="N13" s="150"/>
    </row>
    <row r="14" spans="1:15" s="54" customFormat="1" ht="24" customHeight="1" x14ac:dyDescent="0.15">
      <c r="A14" s="34"/>
      <c r="B14" s="38"/>
      <c r="C14" s="35"/>
      <c r="D14" s="35"/>
      <c r="E14" s="168"/>
      <c r="F14" s="168"/>
      <c r="G14" s="171"/>
      <c r="H14" s="68" t="s">
        <v>110</v>
      </c>
      <c r="I14" s="56">
        <v>50000</v>
      </c>
      <c r="J14" s="56">
        <v>1</v>
      </c>
      <c r="K14" s="56">
        <v>12</v>
      </c>
      <c r="L14" s="110"/>
      <c r="M14" s="69">
        <f t="shared" si="0"/>
        <v>600000</v>
      </c>
      <c r="N14" s="150"/>
    </row>
    <row r="15" spans="1:15" ht="24" customHeight="1" x14ac:dyDescent="0.15">
      <c r="A15" s="34"/>
      <c r="B15" s="38"/>
      <c r="C15" s="35"/>
      <c r="D15" s="35"/>
      <c r="E15" s="168"/>
      <c r="F15" s="168"/>
      <c r="G15" s="171"/>
      <c r="H15" s="68" t="s">
        <v>111</v>
      </c>
      <c r="I15" s="56">
        <v>40000</v>
      </c>
      <c r="J15" s="56">
        <v>1</v>
      </c>
      <c r="K15" s="56">
        <v>12</v>
      </c>
      <c r="L15" s="110"/>
      <c r="M15" s="69">
        <f t="shared" si="0"/>
        <v>480000</v>
      </c>
      <c r="N15" s="150"/>
    </row>
    <row r="16" spans="1:15" s="54" customFormat="1" ht="24" customHeight="1" x14ac:dyDescent="0.15">
      <c r="A16" s="34"/>
      <c r="B16" s="38"/>
      <c r="C16" s="35"/>
      <c r="D16" s="35"/>
      <c r="E16" s="168"/>
      <c r="F16" s="168"/>
      <c r="G16" s="171"/>
      <c r="H16" s="271" t="s">
        <v>129</v>
      </c>
      <c r="I16" s="40">
        <v>154380</v>
      </c>
      <c r="J16" s="40">
        <v>1</v>
      </c>
      <c r="K16" s="40">
        <v>12</v>
      </c>
      <c r="L16" s="117"/>
      <c r="M16" s="81">
        <f t="shared" si="0"/>
        <v>1852560</v>
      </c>
      <c r="N16" s="150"/>
    </row>
    <row r="17" spans="1:15" s="54" customFormat="1" ht="24" customHeight="1" x14ac:dyDescent="0.15">
      <c r="A17" s="34"/>
      <c r="B17" s="38"/>
      <c r="C17" s="35"/>
      <c r="D17" s="35"/>
      <c r="E17" s="168"/>
      <c r="F17" s="168"/>
      <c r="G17" s="171"/>
      <c r="H17" s="271" t="s">
        <v>129</v>
      </c>
      <c r="I17" s="40">
        <v>158390</v>
      </c>
      <c r="J17" s="40">
        <v>1</v>
      </c>
      <c r="K17" s="40">
        <v>12</v>
      </c>
      <c r="L17" s="117"/>
      <c r="M17" s="81">
        <f t="shared" si="0"/>
        <v>1900680</v>
      </c>
      <c r="N17" s="249"/>
    </row>
    <row r="18" spans="1:15" ht="24" customHeight="1" x14ac:dyDescent="0.15">
      <c r="A18" s="34"/>
      <c r="B18" s="43"/>
      <c r="C18" s="36" t="s">
        <v>34</v>
      </c>
      <c r="D18" s="44"/>
      <c r="E18" s="24">
        <v>1400980</v>
      </c>
      <c r="F18" s="24">
        <f>F19</f>
        <v>2648160</v>
      </c>
      <c r="G18" s="76">
        <f>F18-E18</f>
        <v>1247180</v>
      </c>
      <c r="H18" s="72"/>
      <c r="I18" s="73"/>
      <c r="J18" s="63"/>
      <c r="K18" s="63"/>
      <c r="L18" s="118"/>
      <c r="M18" s="71"/>
      <c r="N18" s="248"/>
    </row>
    <row r="19" spans="1:15" ht="24" customHeight="1" x14ac:dyDescent="0.15">
      <c r="A19" s="34"/>
      <c r="B19" s="43"/>
      <c r="C19" s="74"/>
      <c r="D19" s="46" t="s">
        <v>36</v>
      </c>
      <c r="E19" s="47">
        <v>1400980</v>
      </c>
      <c r="F19" s="47">
        <f>M19</f>
        <v>2648160</v>
      </c>
      <c r="G19" s="134"/>
      <c r="H19" s="79" t="s">
        <v>112</v>
      </c>
      <c r="I19" s="80">
        <v>220680</v>
      </c>
      <c r="J19" s="40">
        <v>1</v>
      </c>
      <c r="K19" s="40">
        <v>12</v>
      </c>
      <c r="L19" s="272"/>
      <c r="M19" s="81">
        <f>I19*K19</f>
        <v>2648160</v>
      </c>
      <c r="N19" s="249"/>
    </row>
    <row r="20" spans="1:15" ht="24" customHeight="1" x14ac:dyDescent="0.15">
      <c r="A20" s="48"/>
      <c r="B20" s="49"/>
      <c r="C20" s="36" t="s">
        <v>35</v>
      </c>
      <c r="D20" s="44"/>
      <c r="E20" s="50">
        <v>1742860</v>
      </c>
      <c r="F20" s="50">
        <f>F21</f>
        <v>3016400</v>
      </c>
      <c r="G20" s="76">
        <f>F20-E20</f>
        <v>1273540</v>
      </c>
      <c r="H20" s="82"/>
      <c r="I20" s="44"/>
      <c r="J20" s="24"/>
      <c r="K20" s="24"/>
      <c r="L20" s="116"/>
      <c r="M20" s="26"/>
      <c r="N20" s="247"/>
    </row>
    <row r="21" spans="1:15" ht="24" customHeight="1" x14ac:dyDescent="0.15">
      <c r="A21" s="48"/>
      <c r="B21" s="49"/>
      <c r="C21" s="45"/>
      <c r="D21" s="46" t="s">
        <v>37</v>
      </c>
      <c r="E21" s="25">
        <v>1742860</v>
      </c>
      <c r="F21" s="25">
        <f>M21+M22+M23+M24+M25</f>
        <v>3016400</v>
      </c>
      <c r="G21" s="170"/>
      <c r="H21" s="83" t="s">
        <v>38</v>
      </c>
      <c r="I21" s="80">
        <v>119170</v>
      </c>
      <c r="J21" s="275">
        <v>1</v>
      </c>
      <c r="K21" s="40">
        <v>12</v>
      </c>
      <c r="L21" s="122"/>
      <c r="M21" s="81">
        <f>I21*K21</f>
        <v>1430040</v>
      </c>
      <c r="N21" s="158"/>
    </row>
    <row r="22" spans="1:15" ht="24" customHeight="1" x14ac:dyDescent="0.15">
      <c r="A22" s="48"/>
      <c r="B22" s="49"/>
      <c r="C22" s="149"/>
      <c r="D22" s="149"/>
      <c r="E22" s="168"/>
      <c r="F22" s="168"/>
      <c r="G22" s="169"/>
      <c r="H22" s="83" t="s">
        <v>39</v>
      </c>
      <c r="I22" s="80">
        <v>93880</v>
      </c>
      <c r="J22" s="40">
        <v>1</v>
      </c>
      <c r="K22" s="40">
        <v>12</v>
      </c>
      <c r="L22" s="122"/>
      <c r="M22" s="81">
        <f>I22*K22</f>
        <v>1126560</v>
      </c>
      <c r="N22" s="250"/>
    </row>
    <row r="23" spans="1:15" ht="24" customHeight="1" x14ac:dyDescent="0.15">
      <c r="A23" s="48"/>
      <c r="B23" s="49"/>
      <c r="C23" s="149"/>
      <c r="D23" s="158"/>
      <c r="E23" s="168"/>
      <c r="F23" s="168"/>
      <c r="G23" s="169"/>
      <c r="H23" s="83" t="s">
        <v>40</v>
      </c>
      <c r="I23" s="80">
        <v>12020</v>
      </c>
      <c r="J23" s="40">
        <v>1</v>
      </c>
      <c r="K23" s="40">
        <v>12</v>
      </c>
      <c r="L23" s="122"/>
      <c r="M23" s="81">
        <f>I23*K23</f>
        <v>144240</v>
      </c>
      <c r="N23" s="250"/>
      <c r="O23" s="54"/>
    </row>
    <row r="24" spans="1:15" ht="24" customHeight="1" x14ac:dyDescent="0.15">
      <c r="A24" s="48"/>
      <c r="B24" s="49"/>
      <c r="C24" s="149"/>
      <c r="D24" s="149"/>
      <c r="E24" s="168"/>
      <c r="F24" s="168"/>
      <c r="G24" s="169"/>
      <c r="H24" s="83" t="s">
        <v>30</v>
      </c>
      <c r="I24" s="80">
        <v>30450</v>
      </c>
      <c r="J24" s="40">
        <v>1</v>
      </c>
      <c r="K24" s="40">
        <v>12</v>
      </c>
      <c r="L24" s="133"/>
      <c r="M24" s="81">
        <v>125860</v>
      </c>
      <c r="N24" s="250"/>
      <c r="O24" s="54"/>
    </row>
    <row r="25" spans="1:15" ht="24" customHeight="1" x14ac:dyDescent="0.15">
      <c r="A25" s="48"/>
      <c r="B25" s="49"/>
      <c r="C25" s="149"/>
      <c r="D25" s="149"/>
      <c r="E25" s="168"/>
      <c r="F25" s="168"/>
      <c r="G25" s="169"/>
      <c r="H25" s="79" t="s">
        <v>41</v>
      </c>
      <c r="I25" s="80">
        <v>4310</v>
      </c>
      <c r="J25" s="40">
        <v>1</v>
      </c>
      <c r="K25" s="40">
        <v>12</v>
      </c>
      <c r="L25" s="122"/>
      <c r="M25" s="81">
        <v>189700</v>
      </c>
      <c r="N25" s="250"/>
      <c r="O25" s="54"/>
    </row>
    <row r="26" spans="1:15" s="27" customFormat="1" ht="20.100000000000001" customHeight="1" x14ac:dyDescent="0.15">
      <c r="A26" s="57"/>
      <c r="B26" s="439" t="s">
        <v>42</v>
      </c>
      <c r="C26" s="440"/>
      <c r="D26" s="263"/>
      <c r="E26" s="85">
        <v>10578000</v>
      </c>
      <c r="F26" s="85">
        <f>F27+F29+F36+F40+F44+F46</f>
        <v>9796000</v>
      </c>
      <c r="G26" s="85">
        <f>F26-E26</f>
        <v>-782000</v>
      </c>
      <c r="H26" s="59"/>
      <c r="I26" s="58"/>
      <c r="J26" s="60"/>
      <c r="K26" s="60"/>
      <c r="L26" s="119"/>
      <c r="M26" s="61"/>
      <c r="N26" s="251"/>
      <c r="O26" s="54"/>
    </row>
    <row r="27" spans="1:15" s="54" customFormat="1" ht="20.100000000000001" customHeight="1" x14ac:dyDescent="0.15">
      <c r="A27" s="57"/>
      <c r="B27" s="223"/>
      <c r="C27" s="262" t="s">
        <v>118</v>
      </c>
      <c r="D27" s="264"/>
      <c r="E27" s="76">
        <v>200000</v>
      </c>
      <c r="F27" s="234">
        <f>M28</f>
        <v>200000</v>
      </c>
      <c r="G27" s="76">
        <f>M28</f>
        <v>200000</v>
      </c>
      <c r="H27" s="225"/>
      <c r="I27" s="226"/>
      <c r="J27" s="73"/>
      <c r="K27" s="73"/>
      <c r="L27" s="227"/>
      <c r="M27" s="64"/>
      <c r="N27" s="252"/>
    </row>
    <row r="28" spans="1:15" s="54" customFormat="1" ht="20.100000000000001" customHeight="1" x14ac:dyDescent="0.15">
      <c r="A28" s="57"/>
      <c r="B28" s="228"/>
      <c r="C28" s="233"/>
      <c r="D28" s="232"/>
      <c r="E28" s="224"/>
      <c r="F28" s="224"/>
      <c r="G28" s="224"/>
      <c r="H28" s="229" t="s">
        <v>119</v>
      </c>
      <c r="I28" s="77">
        <v>40000</v>
      </c>
      <c r="J28" s="221"/>
      <c r="K28" s="221">
        <v>5</v>
      </c>
      <c r="L28" s="230"/>
      <c r="M28" s="78">
        <f>I28*K28</f>
        <v>200000</v>
      </c>
      <c r="N28" s="153"/>
    </row>
    <row r="29" spans="1:15" ht="20.100000000000001" customHeight="1" x14ac:dyDescent="0.15">
      <c r="A29" s="34"/>
      <c r="B29" s="51"/>
      <c r="C29" s="231" t="s">
        <v>14</v>
      </c>
      <c r="D29" s="231"/>
      <c r="E29" s="24">
        <v>4218000</v>
      </c>
      <c r="F29" s="24">
        <f>M30+M31+M32+M33+M34+M35</f>
        <v>3936000</v>
      </c>
      <c r="G29" s="76">
        <f>F29-E29</f>
        <v>-282000</v>
      </c>
      <c r="H29" s="62"/>
      <c r="I29" s="63"/>
      <c r="J29" s="63"/>
      <c r="K29" s="63"/>
      <c r="L29" s="118"/>
      <c r="M29" s="64"/>
      <c r="N29" s="252"/>
    </row>
    <row r="30" spans="1:15" ht="20.100000000000001" customHeight="1" x14ac:dyDescent="0.15">
      <c r="A30" s="34"/>
      <c r="B30" s="43"/>
      <c r="C30" s="149"/>
      <c r="D30" s="149"/>
      <c r="E30" s="168"/>
      <c r="F30" s="168"/>
      <c r="G30" s="169"/>
      <c r="H30" s="67" t="s">
        <v>140</v>
      </c>
      <c r="I30" s="56">
        <v>20000</v>
      </c>
      <c r="J30" s="56"/>
      <c r="K30" s="56">
        <v>12</v>
      </c>
      <c r="L30" s="110"/>
      <c r="M30" s="55">
        <f t="shared" ref="M30:M34" si="1">I30*K30</f>
        <v>240000</v>
      </c>
      <c r="N30" s="253"/>
    </row>
    <row r="31" spans="1:15" s="54" customFormat="1" ht="19.5" customHeight="1" x14ac:dyDescent="0.15">
      <c r="A31" s="34"/>
      <c r="B31" s="43"/>
      <c r="C31" s="149"/>
      <c r="D31" s="149"/>
      <c r="E31" s="168"/>
      <c r="F31" s="168"/>
      <c r="G31" s="169"/>
      <c r="H31" s="67" t="s">
        <v>91</v>
      </c>
      <c r="I31" s="56">
        <v>25000</v>
      </c>
      <c r="J31" s="56"/>
      <c r="K31" s="56">
        <v>12</v>
      </c>
      <c r="L31" s="110"/>
      <c r="M31" s="55">
        <f t="shared" si="1"/>
        <v>300000</v>
      </c>
      <c r="N31" s="253"/>
    </row>
    <row r="32" spans="1:15" s="54" customFormat="1" ht="20.100000000000001" customHeight="1" x14ac:dyDescent="0.15">
      <c r="A32" s="34"/>
      <c r="B32" s="43"/>
      <c r="C32" s="149"/>
      <c r="D32" s="149"/>
      <c r="E32" s="168"/>
      <c r="F32" s="168"/>
      <c r="G32" s="169"/>
      <c r="H32" s="67" t="s">
        <v>92</v>
      </c>
      <c r="I32" s="56">
        <v>44000</v>
      </c>
      <c r="J32" s="56"/>
      <c r="K32" s="56">
        <v>12</v>
      </c>
      <c r="L32" s="110"/>
      <c r="M32" s="55">
        <f t="shared" si="1"/>
        <v>528000</v>
      </c>
      <c r="N32" s="253"/>
    </row>
    <row r="33" spans="1:14" s="54" customFormat="1" ht="20.100000000000001" customHeight="1" x14ac:dyDescent="0.15">
      <c r="A33" s="34"/>
      <c r="B33" s="43"/>
      <c r="C33" s="149"/>
      <c r="D33" s="149"/>
      <c r="E33" s="168"/>
      <c r="F33" s="168"/>
      <c r="G33" s="169"/>
      <c r="H33" s="67" t="s">
        <v>90</v>
      </c>
      <c r="I33" s="56">
        <v>165000</v>
      </c>
      <c r="J33" s="56"/>
      <c r="K33" s="56">
        <v>12</v>
      </c>
      <c r="L33" s="110"/>
      <c r="M33" s="55">
        <f t="shared" si="1"/>
        <v>1980000</v>
      </c>
      <c r="N33" s="253"/>
    </row>
    <row r="34" spans="1:14" s="54" customFormat="1" ht="20.100000000000001" customHeight="1" x14ac:dyDescent="0.15">
      <c r="A34" s="34"/>
      <c r="B34" s="43"/>
      <c r="C34" s="149"/>
      <c r="D34" s="149"/>
      <c r="E34" s="168"/>
      <c r="F34" s="168"/>
      <c r="G34" s="169"/>
      <c r="H34" s="67" t="s">
        <v>141</v>
      </c>
      <c r="I34" s="56">
        <v>44000</v>
      </c>
      <c r="J34" s="56">
        <v>1</v>
      </c>
      <c r="K34" s="56">
        <v>12</v>
      </c>
      <c r="L34" s="110"/>
      <c r="M34" s="55">
        <f t="shared" si="1"/>
        <v>528000</v>
      </c>
      <c r="N34" s="253"/>
    </row>
    <row r="35" spans="1:14" s="54" customFormat="1" ht="20.100000000000001" customHeight="1" x14ac:dyDescent="0.15">
      <c r="A35" s="34"/>
      <c r="B35" s="43"/>
      <c r="C35" s="149"/>
      <c r="D35" s="149"/>
      <c r="E35" s="168"/>
      <c r="F35" s="168"/>
      <c r="G35" s="169"/>
      <c r="H35" s="79" t="s">
        <v>128</v>
      </c>
      <c r="I35" s="40">
        <v>30000</v>
      </c>
      <c r="J35" s="40"/>
      <c r="K35" s="40">
        <v>12</v>
      </c>
      <c r="L35" s="117"/>
      <c r="M35" s="281">
        <f>I35*K35</f>
        <v>360000</v>
      </c>
      <c r="N35" s="254"/>
    </row>
    <row r="36" spans="1:14" ht="20.100000000000001" customHeight="1" x14ac:dyDescent="0.15">
      <c r="A36" s="52"/>
      <c r="B36" s="53"/>
      <c r="C36" s="36" t="s">
        <v>113</v>
      </c>
      <c r="D36" s="36"/>
      <c r="E36" s="24">
        <v>1200000</v>
      </c>
      <c r="F36" s="24">
        <f>M37+M38+M39</f>
        <v>1200000</v>
      </c>
      <c r="G36" s="76">
        <f>F36-E36</f>
        <v>0</v>
      </c>
      <c r="H36" s="63"/>
      <c r="I36" s="63"/>
      <c r="J36" s="63"/>
      <c r="K36" s="63"/>
      <c r="L36" s="118"/>
      <c r="M36" s="64"/>
      <c r="N36" s="252"/>
    </row>
    <row r="37" spans="1:14" s="54" customFormat="1" ht="20.100000000000001" customHeight="1" x14ac:dyDescent="0.15">
      <c r="A37" s="52"/>
      <c r="B37" s="53"/>
      <c r="C37" s="148"/>
      <c r="D37" s="148"/>
      <c r="E37" s="166"/>
      <c r="F37" s="166"/>
      <c r="G37" s="167"/>
      <c r="H37" s="77" t="s">
        <v>93</v>
      </c>
      <c r="I37" s="77">
        <v>200000</v>
      </c>
      <c r="J37" s="77"/>
      <c r="K37" s="77">
        <v>1</v>
      </c>
      <c r="L37" s="120"/>
      <c r="M37" s="78">
        <f>I37*K37</f>
        <v>200000</v>
      </c>
      <c r="N37" s="153"/>
    </row>
    <row r="38" spans="1:14" s="54" customFormat="1" ht="20.100000000000001" customHeight="1" x14ac:dyDescent="0.15">
      <c r="A38" s="52"/>
      <c r="B38" s="53"/>
      <c r="C38" s="148"/>
      <c r="D38" s="148"/>
      <c r="E38" s="166"/>
      <c r="F38" s="166"/>
      <c r="G38" s="167"/>
      <c r="H38" s="77" t="s">
        <v>94</v>
      </c>
      <c r="I38" s="77">
        <v>700000</v>
      </c>
      <c r="J38" s="77"/>
      <c r="K38" s="77">
        <v>1</v>
      </c>
      <c r="L38" s="120"/>
      <c r="M38" s="78">
        <f>I38*K38</f>
        <v>700000</v>
      </c>
      <c r="N38" s="153"/>
    </row>
    <row r="39" spans="1:14" s="54" customFormat="1" ht="20.100000000000001" customHeight="1" thickBot="1" x14ac:dyDescent="0.2">
      <c r="A39" s="215"/>
      <c r="B39" s="216"/>
      <c r="C39" s="217"/>
      <c r="D39" s="217"/>
      <c r="E39" s="218"/>
      <c r="F39" s="218"/>
      <c r="G39" s="219"/>
      <c r="H39" s="273" t="s">
        <v>105</v>
      </c>
      <c r="I39" s="273">
        <v>300000</v>
      </c>
      <c r="J39" s="273"/>
      <c r="K39" s="273">
        <v>1</v>
      </c>
      <c r="L39" s="273"/>
      <c r="M39" s="274">
        <f>I39*K39</f>
        <v>300000</v>
      </c>
      <c r="N39" s="255"/>
    </row>
    <row r="40" spans="1:14" s="54" customFormat="1" ht="20.100000000000001" customHeight="1" x14ac:dyDescent="0.15">
      <c r="A40" s="52"/>
      <c r="B40" s="53"/>
      <c r="C40" s="36" t="s">
        <v>117</v>
      </c>
      <c r="D40" s="36"/>
      <c r="E40" s="24">
        <v>1560000</v>
      </c>
      <c r="F40" s="24">
        <f>M41+M42+M43</f>
        <v>1560000</v>
      </c>
      <c r="G40" s="76">
        <f>F40-E40</f>
        <v>0</v>
      </c>
      <c r="H40" s="63"/>
      <c r="I40" s="63"/>
      <c r="J40" s="63"/>
      <c r="K40" s="63"/>
      <c r="L40" s="63"/>
      <c r="M40" s="276"/>
      <c r="N40" s="256"/>
    </row>
    <row r="41" spans="1:14" s="54" customFormat="1" ht="20.100000000000001" customHeight="1" x14ac:dyDescent="0.15">
      <c r="A41" s="52"/>
      <c r="B41" s="53"/>
      <c r="C41" s="148"/>
      <c r="D41" s="148"/>
      <c r="E41" s="166"/>
      <c r="F41" s="166"/>
      <c r="G41" s="167"/>
      <c r="H41" s="222" t="s">
        <v>114</v>
      </c>
      <c r="I41" s="222">
        <v>30000</v>
      </c>
      <c r="J41" s="222"/>
      <c r="K41" s="222">
        <v>12</v>
      </c>
      <c r="L41" s="222"/>
      <c r="M41" s="84">
        <v>360000</v>
      </c>
      <c r="N41" s="257"/>
    </row>
    <row r="42" spans="1:14" s="54" customFormat="1" ht="20.100000000000001" customHeight="1" x14ac:dyDescent="0.15">
      <c r="A42" s="52"/>
      <c r="B42" s="53"/>
      <c r="C42" s="149"/>
      <c r="D42" s="149"/>
      <c r="E42" s="168"/>
      <c r="F42" s="168"/>
      <c r="G42" s="169"/>
      <c r="H42" s="25" t="s">
        <v>115</v>
      </c>
      <c r="I42" s="25">
        <v>50000</v>
      </c>
      <c r="J42" s="25"/>
      <c r="K42" s="25">
        <v>12</v>
      </c>
      <c r="L42" s="25"/>
      <c r="M42" s="84">
        <f>I42*K42</f>
        <v>600000</v>
      </c>
      <c r="N42" s="255"/>
    </row>
    <row r="43" spans="1:14" s="54" customFormat="1" ht="20.100000000000001" customHeight="1" thickBot="1" x14ac:dyDescent="0.2">
      <c r="A43" s="52"/>
      <c r="B43" s="53"/>
      <c r="C43" s="149"/>
      <c r="D43" s="149"/>
      <c r="E43" s="168"/>
      <c r="F43" s="168"/>
      <c r="G43" s="169"/>
      <c r="H43" s="282" t="s">
        <v>116</v>
      </c>
      <c r="I43" s="25">
        <v>50000</v>
      </c>
      <c r="J43" s="282"/>
      <c r="K43" s="25">
        <v>12</v>
      </c>
      <c r="L43" s="283"/>
      <c r="M43" s="84">
        <f>I43*K43</f>
        <v>600000</v>
      </c>
      <c r="N43" s="255"/>
    </row>
    <row r="44" spans="1:14" ht="20.100000000000001" customHeight="1" x14ac:dyDescent="0.15">
      <c r="A44" s="205"/>
      <c r="B44" s="206"/>
      <c r="C44" s="207" t="s">
        <v>45</v>
      </c>
      <c r="D44" s="207"/>
      <c r="E44" s="208">
        <v>2000000</v>
      </c>
      <c r="F44" s="208">
        <f>M45</f>
        <v>1500000</v>
      </c>
      <c r="G44" s="209">
        <f>F44-E44</f>
        <v>-500000</v>
      </c>
      <c r="H44" s="210"/>
      <c r="I44" s="210"/>
      <c r="J44" s="210"/>
      <c r="K44" s="210"/>
      <c r="L44" s="211"/>
      <c r="M44" s="212"/>
      <c r="N44" s="252"/>
    </row>
    <row r="45" spans="1:14" s="54" customFormat="1" ht="20.100000000000001" customHeight="1" x14ac:dyDescent="0.15">
      <c r="A45" s="34"/>
      <c r="B45" s="43"/>
      <c r="C45" s="149"/>
      <c r="D45" s="149"/>
      <c r="E45" s="168"/>
      <c r="F45" s="168"/>
      <c r="G45" s="169"/>
      <c r="H45" s="79" t="s">
        <v>104</v>
      </c>
      <c r="I45" s="40">
        <v>750000</v>
      </c>
      <c r="J45" s="40"/>
      <c r="K45" s="40">
        <v>2</v>
      </c>
      <c r="L45" s="117"/>
      <c r="M45" s="84">
        <v>1500000</v>
      </c>
      <c r="N45" s="255"/>
    </row>
    <row r="46" spans="1:14" s="6" customFormat="1" ht="20.100000000000001" customHeight="1" x14ac:dyDescent="0.15">
      <c r="A46" s="34"/>
      <c r="B46" s="51"/>
      <c r="C46" s="36" t="s">
        <v>31</v>
      </c>
      <c r="D46" s="36"/>
      <c r="E46" s="24">
        <v>1400000</v>
      </c>
      <c r="F46" s="24">
        <f>M47</f>
        <v>1400000</v>
      </c>
      <c r="G46" s="76">
        <f>F46-E46</f>
        <v>0</v>
      </c>
      <c r="H46" s="63"/>
      <c r="I46" s="63"/>
      <c r="J46" s="63"/>
      <c r="K46" s="63"/>
      <c r="L46" s="118"/>
      <c r="M46" s="64"/>
      <c r="N46" s="252"/>
    </row>
    <row r="47" spans="1:14" s="6" customFormat="1" ht="20.100000000000001" customHeight="1" x14ac:dyDescent="0.15">
      <c r="A47" s="34"/>
      <c r="B47" s="43"/>
      <c r="C47" s="235"/>
      <c r="D47" s="236"/>
      <c r="E47" s="145"/>
      <c r="F47" s="145"/>
      <c r="G47" s="224"/>
      <c r="H47" s="145" t="s">
        <v>120</v>
      </c>
      <c r="I47" s="145">
        <v>100000</v>
      </c>
      <c r="J47" s="145"/>
      <c r="K47" s="145">
        <v>12</v>
      </c>
      <c r="L47" s="146"/>
      <c r="M47" s="284">
        <v>1400000</v>
      </c>
      <c r="N47" s="258"/>
    </row>
    <row r="48" spans="1:14" s="54" customFormat="1" ht="27.75" customHeight="1" x14ac:dyDescent="0.15">
      <c r="A48" s="437" t="s">
        <v>67</v>
      </c>
      <c r="B48" s="438"/>
      <c r="C48" s="438"/>
      <c r="D48" s="267"/>
      <c r="E48" s="28">
        <v>42902846</v>
      </c>
      <c r="F48" s="28">
        <f>F49</f>
        <v>4447600</v>
      </c>
      <c r="G48" s="66">
        <f>F48-E48</f>
        <v>-38455246</v>
      </c>
      <c r="H48" s="421"/>
      <c r="I48" s="421"/>
      <c r="J48" s="421"/>
      <c r="K48" s="421"/>
      <c r="L48" s="114"/>
      <c r="M48" s="29"/>
      <c r="N48" s="245"/>
    </row>
    <row r="49" spans="1:14" s="54" customFormat="1" ht="27.75" customHeight="1" x14ac:dyDescent="0.15">
      <c r="A49" s="30"/>
      <c r="B49" s="435" t="s">
        <v>103</v>
      </c>
      <c r="C49" s="436"/>
      <c r="D49" s="144"/>
      <c r="E49" s="32">
        <v>42902846</v>
      </c>
      <c r="F49" s="32">
        <f>F50</f>
        <v>4447600</v>
      </c>
      <c r="G49" s="85"/>
      <c r="H49" s="434"/>
      <c r="I49" s="434"/>
      <c r="J49" s="434"/>
      <c r="K49" s="434"/>
      <c r="L49" s="115"/>
      <c r="M49" s="33"/>
      <c r="N49" s="246"/>
    </row>
    <row r="50" spans="1:14" s="54" customFormat="1" ht="27.75" customHeight="1" x14ac:dyDescent="0.15">
      <c r="A50" s="34"/>
      <c r="B50" s="35"/>
      <c r="C50" s="36" t="s">
        <v>95</v>
      </c>
      <c r="D50" s="36"/>
      <c r="E50" s="24">
        <v>42902846</v>
      </c>
      <c r="F50" s="24">
        <f>M51</f>
        <v>4447600</v>
      </c>
      <c r="G50" s="76"/>
      <c r="H50" s="37"/>
      <c r="I50" s="24"/>
      <c r="J50" s="24"/>
      <c r="K50" s="24"/>
      <c r="L50" s="116"/>
      <c r="M50" s="26"/>
      <c r="N50" s="247"/>
    </row>
    <row r="51" spans="1:14" s="6" customFormat="1" ht="27.75" customHeight="1" thickBot="1" x14ac:dyDescent="0.2">
      <c r="A51" s="213"/>
      <c r="B51" s="277"/>
      <c r="C51" s="217"/>
      <c r="D51" s="217"/>
      <c r="E51" s="218"/>
      <c r="F51" s="218"/>
      <c r="G51" s="219"/>
      <c r="H51" s="278" t="s">
        <v>131</v>
      </c>
      <c r="I51" s="279">
        <v>2195486</v>
      </c>
      <c r="J51" s="279"/>
      <c r="K51" s="279"/>
      <c r="L51" s="280"/>
      <c r="M51" s="214">
        <v>4447600</v>
      </c>
      <c r="N51" s="154"/>
    </row>
  </sheetData>
  <mergeCells count="17">
    <mergeCell ref="H7:K7"/>
    <mergeCell ref="B7:C7"/>
    <mergeCell ref="A48:C48"/>
    <mergeCell ref="H48:K48"/>
    <mergeCell ref="B49:C49"/>
    <mergeCell ref="H49:K49"/>
    <mergeCell ref="B26:C26"/>
    <mergeCell ref="A1:M1"/>
    <mergeCell ref="F3:F4"/>
    <mergeCell ref="E3:E4"/>
    <mergeCell ref="H3:M3"/>
    <mergeCell ref="H6:K6"/>
    <mergeCell ref="A2:D2"/>
    <mergeCell ref="A5:C5"/>
    <mergeCell ref="A3:C3"/>
    <mergeCell ref="A6:C6"/>
    <mergeCell ref="H5:K5"/>
  </mergeCells>
  <phoneticPr fontId="2" type="noConversion"/>
  <printOptions horizontalCentered="1"/>
  <pageMargins left="7.874015748031496E-2" right="7.874015748031496E-2" top="0.43307086614173229" bottom="0.23622047244094491" header="0.19685039370078741" footer="0.19685039370078741"/>
  <pageSetup paperSize="9" scale="65" fitToHeight="0" orientation="landscape" r:id="rId1"/>
  <headerFooter alignWithMargins="0">
    <oddHeader xml:space="preserve">&amp;C&amp;"굴림체,굵게"&amp;14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5</vt:i4>
      </vt:variant>
    </vt:vector>
  </HeadingPairs>
  <TitlesOfParts>
    <vt:vector size="8" baseType="lpstr">
      <vt:lpstr>2024년 본예산 총괄표(12.21)</vt:lpstr>
      <vt:lpstr>세입현황</vt:lpstr>
      <vt:lpstr>세출현황</vt:lpstr>
      <vt:lpstr>'2024년 본예산 총괄표(12.21)'!Print_Area</vt:lpstr>
      <vt:lpstr>세입현황!Print_Area</vt:lpstr>
      <vt:lpstr>세출현황!Print_Area</vt:lpstr>
      <vt:lpstr>세입현황!Print_Titles</vt:lpstr>
      <vt:lpstr>세출현황!Print_Titles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p</cp:lastModifiedBy>
  <cp:lastPrinted>2023-12-27T02:26:29Z</cp:lastPrinted>
  <dcterms:created xsi:type="dcterms:W3CDTF">2007-03-26T07:43:54Z</dcterms:created>
  <dcterms:modified xsi:type="dcterms:W3CDTF">2023-12-27T02:26:40Z</dcterms:modified>
</cp:coreProperties>
</file>