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\Desktop\2021년 장기요양 사업\2020년 결산 및 2021년 예산\2021년 예산\"/>
    </mc:Choice>
  </mc:AlternateContent>
  <bookViews>
    <workbookView xWindow="0" yWindow="0" windowWidth="24000" windowHeight="9585"/>
  </bookViews>
  <sheets>
    <sheet name="2021년 예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1" i="1" l="1"/>
  <c r="S20" i="1"/>
  <c r="R15" i="1"/>
  <c r="R22" i="1" s="1"/>
  <c r="Q15" i="1"/>
  <c r="I15" i="1"/>
  <c r="J15" i="1" s="1"/>
  <c r="G15" i="1"/>
  <c r="G22" i="1" s="1"/>
  <c r="S14" i="1"/>
  <c r="J14" i="1"/>
  <c r="J13" i="1"/>
  <c r="G12" i="1"/>
  <c r="J12" i="1" s="1"/>
  <c r="J11" i="1"/>
  <c r="S10" i="1"/>
  <c r="G10" i="1"/>
  <c r="J10" i="1" s="1"/>
  <c r="Q9" i="1"/>
  <c r="Q22" i="1" s="1"/>
  <c r="J9" i="1"/>
  <c r="S8" i="1"/>
  <c r="J8" i="1"/>
  <c r="S7" i="1"/>
  <c r="J7" i="1"/>
  <c r="G7" i="1"/>
  <c r="S6" i="1"/>
  <c r="J6" i="1"/>
  <c r="S5" i="1"/>
  <c r="S15" i="1" l="1"/>
  <c r="I22" i="1"/>
  <c r="J22" i="1" s="1"/>
  <c r="S9" i="1"/>
</calcChain>
</file>

<file path=xl/sharedStrings.xml><?xml version="1.0" encoding="utf-8"?>
<sst xmlns="http://schemas.openxmlformats.org/spreadsheetml/2006/main" count="75" uniqueCount="67">
  <si>
    <t>2021년 보살핌재가노인복지센터 예산총괄표</t>
    <phoneticPr fontId="2" type="noConversion"/>
  </si>
  <si>
    <t>(단위 : 원)</t>
    <phoneticPr fontId="2" type="noConversion"/>
  </si>
  <si>
    <t>순번</t>
  </si>
  <si>
    <t>세입</t>
  </si>
  <si>
    <t>세출</t>
  </si>
  <si>
    <t>관</t>
  </si>
  <si>
    <t>항</t>
  </si>
  <si>
    <t>목</t>
  </si>
  <si>
    <t>2020년 예산(A)</t>
    <phoneticPr fontId="2" type="noConversion"/>
  </si>
  <si>
    <t>2021년 예산(B)</t>
    <phoneticPr fontId="2" type="noConversion"/>
  </si>
  <si>
    <t>증감액(B-A)</t>
    <phoneticPr fontId="2" type="noConversion"/>
  </si>
  <si>
    <t>2020년 예산(A)</t>
    <phoneticPr fontId="2" type="noConversion"/>
  </si>
  <si>
    <t>2021년 예산(B)</t>
    <phoneticPr fontId="2" type="noConversion"/>
  </si>
  <si>
    <t>증감액(B-A)</t>
    <phoneticPr fontId="2" type="noConversion"/>
  </si>
  <si>
    <t>1</t>
  </si>
  <si>
    <t>보조금수입</t>
  </si>
  <si>
    <t>시도보조금</t>
  </si>
  <si>
    <t>사무비</t>
  </si>
  <si>
    <t>인건비</t>
  </si>
  <si>
    <t>급여</t>
  </si>
  <si>
    <t>시군구보조금</t>
  </si>
  <si>
    <t>제수당</t>
    <phoneticPr fontId="2" type="noConversion"/>
  </si>
  <si>
    <t>보조금수입 소계</t>
    <phoneticPr fontId="2" type="noConversion"/>
  </si>
  <si>
    <t>퇴직금 및 퇴직적립금</t>
  </si>
  <si>
    <t>2</t>
    <phoneticPr fontId="2" type="noConversion"/>
  </si>
  <si>
    <t>후원금수입</t>
  </si>
  <si>
    <t>지정후원금</t>
  </si>
  <si>
    <t>사회보험부담금</t>
  </si>
  <si>
    <t>비지정후원금</t>
  </si>
  <si>
    <t>인건비 소계</t>
    <phoneticPr fontId="2" type="noConversion"/>
  </si>
  <si>
    <t>후원금수입 소계</t>
    <phoneticPr fontId="2" type="noConversion"/>
  </si>
  <si>
    <t>운영비</t>
  </si>
  <si>
    <t>여비</t>
  </si>
  <si>
    <t>3</t>
    <phoneticPr fontId="2" type="noConversion"/>
  </si>
  <si>
    <t>전입금</t>
  </si>
  <si>
    <t>법인전입금</t>
  </si>
  <si>
    <t>수용비 및 수수료</t>
  </si>
  <si>
    <t>▲246,510</t>
    <phoneticPr fontId="2" type="noConversion"/>
  </si>
  <si>
    <t>전입금 소계</t>
    <phoneticPr fontId="2" type="noConversion"/>
  </si>
  <si>
    <t>제세공과금</t>
    <phoneticPr fontId="2" type="noConversion"/>
  </si>
  <si>
    <t>▲556,620</t>
    <phoneticPr fontId="2" type="noConversion"/>
  </si>
  <si>
    <t>4</t>
    <phoneticPr fontId="2" type="noConversion"/>
  </si>
  <si>
    <t>이월금</t>
  </si>
  <si>
    <t>이월금</t>
    <phoneticPr fontId="2" type="noConversion"/>
  </si>
  <si>
    <t>전년도이월금</t>
    <phoneticPr fontId="2" type="noConversion"/>
  </si>
  <si>
    <t>공공요금</t>
    <phoneticPr fontId="2" type="noConversion"/>
  </si>
  <si>
    <t>전년도이월금(후원금)</t>
  </si>
  <si>
    <t>차량비</t>
    <phoneticPr fontId="2" type="noConversion"/>
  </si>
  <si>
    <t>이월금 소계</t>
    <phoneticPr fontId="2" type="noConversion"/>
  </si>
  <si>
    <t>운영비 소계</t>
    <phoneticPr fontId="2" type="noConversion"/>
  </si>
  <si>
    <t>업무추진비</t>
    <phoneticPr fontId="2" type="noConversion"/>
  </si>
  <si>
    <t>직책보조비</t>
    <phoneticPr fontId="2" type="noConversion"/>
  </si>
  <si>
    <t>▲8,171,740</t>
    <phoneticPr fontId="2" type="noConversion"/>
  </si>
  <si>
    <t>업무추진비 소계</t>
    <phoneticPr fontId="2" type="noConversion"/>
  </si>
  <si>
    <t>▲8,171,740</t>
    <phoneticPr fontId="2" type="noConversion"/>
  </si>
  <si>
    <t>사업비</t>
  </si>
  <si>
    <t>사업비</t>
    <phoneticPr fontId="2" type="noConversion"/>
  </si>
  <si>
    <t>프로그램 
사업비</t>
    <phoneticPr fontId="2" type="noConversion"/>
  </si>
  <si>
    <t>▲9,043,132</t>
    <phoneticPr fontId="2" type="noConversion"/>
  </si>
  <si>
    <t>사업비 소계</t>
    <phoneticPr fontId="2" type="noConversion"/>
  </si>
  <si>
    <t>▲9,043,132</t>
    <phoneticPr fontId="2" type="noConversion"/>
  </si>
  <si>
    <t>예비비 및 기타</t>
    <phoneticPr fontId="2" type="noConversion"/>
  </si>
  <si>
    <t>반환금</t>
    <phoneticPr fontId="2" type="noConversion"/>
  </si>
  <si>
    <t>예비비 및 기타 소계</t>
    <phoneticPr fontId="2" type="noConversion"/>
  </si>
  <si>
    <t>세입 합계</t>
  </si>
  <si>
    <t>세출 합계</t>
    <phoneticPr fontId="2" type="noConversion"/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</si>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</sst>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\▲#,##0"/>
  </numFmts>
  <fonts count="16" x14ac:knownFonts="1">
    <font>
      <sz val="11"/>
      <name val="돋움"/>
      <family val="3"/>
      <charset val="129"/>
    </font>
    <font>
      <b/>
      <sz val="26"/>
      <color indexed="8"/>
      <name val="굴림체"/>
      <family val="3"/>
      <charset val="129"/>
    </font>
    <font>
      <sz val="8"/>
      <name val="돋움"/>
      <family val="3"/>
      <charset val="129"/>
    </font>
    <font>
      <sz val="26"/>
      <name val="돋움"/>
      <family val="3"/>
      <charset val="129"/>
    </font>
    <font>
      <sz val="10"/>
      <color indexed="8"/>
      <name val="굴림"/>
      <family val="3"/>
      <charset val="129"/>
    </font>
    <font>
      <sz val="9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sz val="10"/>
      <name val="굴림체"/>
      <family val="3"/>
      <charset val="129"/>
    </font>
    <font>
      <sz val="9"/>
      <color indexed="8"/>
      <name val="굴림체"/>
      <family val="3"/>
      <charset val="129"/>
    </font>
    <font>
      <sz val="9"/>
      <name val="굴림체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color rgb="FF000000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49" fontId="1" fillId="0" borderId="0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49" fontId="4" fillId="0" borderId="0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49" fontId="6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49" fontId="6" fillId="0" borderId="7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49" fontId="6" fillId="0" borderId="13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0" fillId="0" borderId="15" xfId="0" applyBorder="1">
      <alignment vertical="center"/>
    </xf>
    <xf numFmtId="49" fontId="10" fillId="0" borderId="16" xfId="0" applyNumberFormat="1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10" fillId="0" borderId="18" xfId="0" applyNumberFormat="1" applyFont="1" applyBorder="1" applyAlignment="1">
      <alignment horizontal="center" vertical="center" wrapText="1"/>
    </xf>
    <xf numFmtId="49" fontId="10" fillId="0" borderId="19" xfId="0" applyNumberFormat="1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176" fontId="10" fillId="0" borderId="21" xfId="0" applyNumberFormat="1" applyFont="1" applyBorder="1" applyAlignment="1">
      <alignment horizontal="right" vertical="center" wrapText="1"/>
    </xf>
    <xf numFmtId="176" fontId="10" fillId="0" borderId="20" xfId="0" applyNumberFormat="1" applyFont="1" applyBorder="1" applyAlignment="1">
      <alignment horizontal="right" vertical="center" wrapText="1"/>
    </xf>
    <xf numFmtId="176" fontId="10" fillId="0" borderId="20" xfId="0" applyNumberFormat="1" applyFont="1" applyBorder="1" applyAlignment="1">
      <alignment horizontal="right" vertical="center" wrapText="1"/>
    </xf>
    <xf numFmtId="177" fontId="10" fillId="0" borderId="0" xfId="0" applyNumberFormat="1" applyFont="1" applyBorder="1" applyAlignment="1">
      <alignment horizontal="right" vertical="center" wrapText="1"/>
    </xf>
    <xf numFmtId="0" fontId="0" fillId="0" borderId="0" xfId="0" applyFont="1" applyBorder="1" applyAlignment="1">
      <alignment vertical="center"/>
    </xf>
    <xf numFmtId="0" fontId="11" fillId="0" borderId="22" xfId="0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 wrapText="1"/>
    </xf>
    <xf numFmtId="49" fontId="10" fillId="0" borderId="24" xfId="0" applyNumberFormat="1" applyFont="1" applyBorder="1" applyAlignment="1">
      <alignment horizontal="center" vertical="center" wrapText="1"/>
    </xf>
    <xf numFmtId="49" fontId="10" fillId="0" borderId="24" xfId="0" applyNumberFormat="1" applyFont="1" applyBorder="1" applyAlignment="1">
      <alignment horizontal="center" vertical="center" wrapText="1"/>
    </xf>
    <xf numFmtId="176" fontId="10" fillId="0" borderId="24" xfId="0" applyNumberFormat="1" applyFont="1" applyBorder="1" applyAlignment="1">
      <alignment horizontal="right" vertical="center" wrapText="1"/>
    </xf>
    <xf numFmtId="176" fontId="10" fillId="0" borderId="25" xfId="0" applyNumberFormat="1" applyFont="1" applyBorder="1" applyAlignment="1">
      <alignment horizontal="right" vertical="center" wrapText="1"/>
    </xf>
    <xf numFmtId="49" fontId="10" fillId="0" borderId="26" xfId="0" applyNumberFormat="1" applyFont="1" applyBorder="1" applyAlignment="1">
      <alignment horizontal="center" vertical="center" wrapText="1"/>
    </xf>
    <xf numFmtId="49" fontId="10" fillId="0" borderId="27" xfId="0" applyNumberFormat="1" applyFont="1" applyBorder="1" applyAlignment="1">
      <alignment horizontal="center" vertical="center" wrapText="1"/>
    </xf>
    <xf numFmtId="176" fontId="10" fillId="0" borderId="28" xfId="0" applyNumberFormat="1" applyFont="1" applyBorder="1" applyAlignment="1">
      <alignment horizontal="right" vertical="center" wrapText="1"/>
    </xf>
    <xf numFmtId="176" fontId="10" fillId="0" borderId="27" xfId="0" applyNumberFormat="1" applyFont="1" applyBorder="1" applyAlignment="1">
      <alignment horizontal="right" vertical="center" wrapText="1"/>
    </xf>
    <xf numFmtId="176" fontId="10" fillId="0" borderId="29" xfId="0" applyNumberFormat="1" applyFont="1" applyBorder="1" applyAlignment="1">
      <alignment horizontal="right" vertical="center" wrapText="1"/>
    </xf>
    <xf numFmtId="177" fontId="10" fillId="0" borderId="22" xfId="0" applyNumberFormat="1" applyFont="1" applyBorder="1" applyAlignment="1">
      <alignment horizontal="right" vertical="center" wrapText="1"/>
    </xf>
    <xf numFmtId="0" fontId="0" fillId="0" borderId="7" xfId="0" applyFont="1" applyBorder="1" applyAlignment="1">
      <alignment vertical="center"/>
    </xf>
    <xf numFmtId="49" fontId="10" fillId="0" borderId="22" xfId="0" applyNumberFormat="1" applyFont="1" applyBorder="1" applyAlignment="1">
      <alignment horizontal="center" vertical="center" wrapText="1"/>
    </xf>
    <xf numFmtId="49" fontId="10" fillId="0" borderId="22" xfId="0" applyNumberFormat="1" applyFont="1" applyBorder="1" applyAlignment="1">
      <alignment horizontal="center" vertical="center" wrapText="1"/>
    </xf>
    <xf numFmtId="176" fontId="10" fillId="0" borderId="22" xfId="0" applyNumberFormat="1" applyFont="1" applyBorder="1" applyAlignment="1">
      <alignment horizontal="right" vertical="center" wrapText="1"/>
    </xf>
    <xf numFmtId="49" fontId="10" fillId="0" borderId="30" xfId="0" applyNumberFormat="1" applyFont="1" applyBorder="1" applyAlignment="1">
      <alignment horizontal="center" vertical="center" wrapText="1"/>
    </xf>
    <xf numFmtId="49" fontId="10" fillId="0" borderId="21" xfId="0" applyNumberFormat="1" applyFont="1" applyBorder="1" applyAlignment="1">
      <alignment horizontal="center" vertical="center" wrapText="1"/>
    </xf>
    <xf numFmtId="49" fontId="10" fillId="0" borderId="31" xfId="0" applyNumberFormat="1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49" fontId="12" fillId="0" borderId="28" xfId="0" applyNumberFormat="1" applyFont="1" applyBorder="1" applyAlignment="1">
      <alignment horizontal="center" vertical="center" wrapText="1"/>
    </xf>
    <xf numFmtId="49" fontId="12" fillId="0" borderId="27" xfId="0" applyNumberFormat="1" applyFont="1" applyBorder="1" applyAlignment="1">
      <alignment horizontal="center" vertical="center" wrapText="1"/>
    </xf>
    <xf numFmtId="176" fontId="12" fillId="0" borderId="28" xfId="0" applyNumberFormat="1" applyFont="1" applyBorder="1" applyAlignment="1">
      <alignment horizontal="right" vertical="center" wrapText="1"/>
    </xf>
    <xf numFmtId="176" fontId="12" fillId="0" borderId="27" xfId="0" applyNumberFormat="1" applyFont="1" applyBorder="1" applyAlignment="1">
      <alignment horizontal="right" vertical="center" wrapText="1"/>
    </xf>
    <xf numFmtId="176" fontId="12" fillId="0" borderId="29" xfId="0" applyNumberFormat="1" applyFont="1" applyBorder="1" applyAlignment="1">
      <alignment horizontal="right" vertical="center" wrapText="1"/>
    </xf>
    <xf numFmtId="177" fontId="12" fillId="0" borderId="22" xfId="0" applyNumberFormat="1" applyFont="1" applyBorder="1" applyAlignment="1">
      <alignment horizontal="right" vertical="center" wrapText="1"/>
    </xf>
    <xf numFmtId="0" fontId="8" fillId="0" borderId="7" xfId="0" applyFont="1" applyBorder="1" applyAlignment="1">
      <alignment vertical="center"/>
    </xf>
    <xf numFmtId="49" fontId="10" fillId="0" borderId="32" xfId="0" applyNumberFormat="1" applyFont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center" vertical="center" wrapText="1"/>
    </xf>
    <xf numFmtId="49" fontId="10" fillId="0" borderId="34" xfId="0" applyNumberFormat="1" applyFont="1" applyBorder="1" applyAlignment="1">
      <alignment horizontal="center" vertical="center" wrapText="1"/>
    </xf>
    <xf numFmtId="49" fontId="10" fillId="0" borderId="35" xfId="0" applyNumberFormat="1" applyFont="1" applyBorder="1" applyAlignment="1">
      <alignment horizontal="center" vertical="center" wrapText="1"/>
    </xf>
    <xf numFmtId="49" fontId="10" fillId="0" borderId="36" xfId="0" applyNumberFormat="1" applyFont="1" applyBorder="1" applyAlignment="1">
      <alignment horizontal="center" vertical="center" wrapText="1"/>
    </xf>
    <xf numFmtId="49" fontId="12" fillId="0" borderId="22" xfId="0" applyNumberFormat="1" applyFont="1" applyBorder="1" applyAlignment="1">
      <alignment horizontal="center" vertical="center" wrapText="1"/>
    </xf>
    <xf numFmtId="176" fontId="12" fillId="0" borderId="22" xfId="0" applyNumberFormat="1" applyFont="1" applyBorder="1" applyAlignment="1">
      <alignment horizontal="right" vertical="center" wrapText="1"/>
    </xf>
    <xf numFmtId="176" fontId="12" fillId="0" borderId="37" xfId="0" applyNumberFormat="1" applyFont="1" applyBorder="1" applyAlignment="1">
      <alignment horizontal="right" vertical="center" wrapText="1"/>
    </xf>
    <xf numFmtId="49" fontId="10" fillId="0" borderId="38" xfId="0" applyNumberFormat="1" applyFont="1" applyBorder="1" applyAlignment="1">
      <alignment horizontal="center" vertical="center" wrapText="1"/>
    </xf>
    <xf numFmtId="176" fontId="10" fillId="0" borderId="37" xfId="0" applyNumberFormat="1" applyFont="1" applyBorder="1" applyAlignment="1">
      <alignment horizontal="right" vertical="center" wrapText="1"/>
    </xf>
    <xf numFmtId="49" fontId="10" fillId="0" borderId="39" xfId="0" applyNumberFormat="1" applyFont="1" applyBorder="1" applyAlignment="1">
      <alignment horizontal="center" vertical="center" wrapText="1"/>
    </xf>
    <xf numFmtId="49" fontId="10" fillId="0" borderId="40" xfId="0" applyNumberFormat="1" applyFont="1" applyBorder="1" applyAlignment="1">
      <alignment horizontal="center" vertical="center" wrapText="1"/>
    </xf>
    <xf numFmtId="49" fontId="10" fillId="0" borderId="41" xfId="0" applyNumberFormat="1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176" fontId="12" fillId="0" borderId="33" xfId="0" applyNumberFormat="1" applyFont="1" applyBorder="1" applyAlignment="1">
      <alignment horizontal="right" vertical="center" wrapText="1"/>
    </xf>
    <xf numFmtId="176" fontId="12" fillId="0" borderId="35" xfId="0" applyNumberFormat="1" applyFont="1" applyBorder="1" applyAlignment="1">
      <alignment horizontal="right" vertical="center" wrapText="1"/>
    </xf>
    <xf numFmtId="176" fontId="12" fillId="0" borderId="34" xfId="0" applyNumberFormat="1" applyFont="1" applyBorder="1" applyAlignment="1">
      <alignment horizontal="right" vertical="center" wrapText="1"/>
    </xf>
    <xf numFmtId="177" fontId="12" fillId="0" borderId="7" xfId="0" applyNumberFormat="1" applyFont="1" applyBorder="1" applyAlignment="1">
      <alignment horizontal="right" vertical="center" wrapText="1"/>
    </xf>
    <xf numFmtId="176" fontId="10" fillId="0" borderId="38" xfId="0" applyNumberFormat="1" applyFont="1" applyBorder="1" applyAlignment="1">
      <alignment horizontal="right" vertical="center" wrapText="1"/>
    </xf>
    <xf numFmtId="176" fontId="10" fillId="0" borderId="42" xfId="0" applyNumberFormat="1" applyFont="1" applyBorder="1" applyAlignment="1">
      <alignment horizontal="right" vertical="center" wrapText="1"/>
    </xf>
    <xf numFmtId="176" fontId="0" fillId="0" borderId="0" xfId="0" applyNumberFormat="1">
      <alignment vertical="center"/>
    </xf>
    <xf numFmtId="49" fontId="10" fillId="0" borderId="43" xfId="0" applyNumberFormat="1" applyFont="1" applyBorder="1" applyAlignment="1">
      <alignment horizontal="center" vertical="center" wrapText="1"/>
    </xf>
    <xf numFmtId="176" fontId="10" fillId="0" borderId="22" xfId="0" applyNumberFormat="1" applyFont="1" applyBorder="1" applyAlignment="1">
      <alignment horizontal="right" vertical="center" wrapText="1"/>
    </xf>
    <xf numFmtId="176" fontId="10" fillId="0" borderId="7" xfId="0" applyNumberFormat="1" applyFont="1" applyBorder="1" applyAlignment="1">
      <alignment horizontal="right" vertical="center" wrapText="1"/>
    </xf>
    <xf numFmtId="177" fontId="10" fillId="0" borderId="7" xfId="0" applyNumberFormat="1" applyFont="1" applyBorder="1" applyAlignment="1">
      <alignment horizontal="right" vertical="center" wrapText="1"/>
    </xf>
    <xf numFmtId="176" fontId="10" fillId="0" borderId="24" xfId="0" applyNumberFormat="1" applyFont="1" applyBorder="1" applyAlignment="1">
      <alignment horizontal="right" vertical="center" wrapText="1"/>
    </xf>
    <xf numFmtId="176" fontId="10" fillId="0" borderId="25" xfId="0" applyNumberFormat="1" applyFont="1" applyBorder="1" applyAlignment="1">
      <alignment horizontal="right" vertical="center" wrapText="1"/>
    </xf>
    <xf numFmtId="176" fontId="10" fillId="0" borderId="22" xfId="0" applyNumberFormat="1" applyFont="1" applyBorder="1" applyAlignment="1">
      <alignment vertical="center" wrapText="1"/>
    </xf>
    <xf numFmtId="176" fontId="12" fillId="0" borderId="22" xfId="0" applyNumberFormat="1" applyFont="1" applyBorder="1" applyAlignment="1">
      <alignment horizontal="right" vertical="center" wrapText="1"/>
    </xf>
    <xf numFmtId="49" fontId="10" fillId="0" borderId="44" xfId="0" applyNumberFormat="1" applyFont="1" applyBorder="1" applyAlignment="1">
      <alignment horizontal="center" vertical="center" wrapText="1"/>
    </xf>
    <xf numFmtId="49" fontId="10" fillId="0" borderId="45" xfId="0" applyNumberFormat="1" applyFont="1" applyBorder="1" applyAlignment="1">
      <alignment horizontal="center" vertical="center" wrapText="1"/>
    </xf>
    <xf numFmtId="49" fontId="10" fillId="0" borderId="46" xfId="0" applyNumberFormat="1" applyFont="1" applyBorder="1" applyAlignment="1">
      <alignment horizontal="center" vertical="center" wrapText="1"/>
    </xf>
    <xf numFmtId="49" fontId="12" fillId="0" borderId="22" xfId="0" applyNumberFormat="1" applyFont="1" applyBorder="1" applyAlignment="1">
      <alignment horizontal="center" vertical="center" wrapText="1"/>
    </xf>
    <xf numFmtId="0" fontId="14" fillId="0" borderId="37" xfId="0" applyFont="1" applyBorder="1" applyAlignment="1">
      <alignment horizontal="right" vertical="center"/>
    </xf>
    <xf numFmtId="49" fontId="10" fillId="0" borderId="47" xfId="0" applyNumberFormat="1" applyFont="1" applyBorder="1" applyAlignment="1">
      <alignment horizontal="center" vertical="center" wrapText="1"/>
    </xf>
    <xf numFmtId="49" fontId="10" fillId="0" borderId="48" xfId="0" applyNumberFormat="1" applyFont="1" applyBorder="1" applyAlignment="1">
      <alignment horizontal="center" vertical="center" wrapText="1"/>
    </xf>
    <xf numFmtId="49" fontId="10" fillId="0" borderId="49" xfId="0" applyNumberFormat="1" applyFont="1" applyBorder="1" applyAlignment="1">
      <alignment horizontal="center" vertical="center" wrapText="1"/>
    </xf>
    <xf numFmtId="49" fontId="10" fillId="0" borderId="50" xfId="0" applyNumberFormat="1" applyFont="1" applyBorder="1" applyAlignment="1">
      <alignment horizontal="center" vertical="center" wrapText="1"/>
    </xf>
    <xf numFmtId="49" fontId="10" fillId="0" borderId="51" xfId="0" applyNumberFormat="1" applyFont="1" applyBorder="1" applyAlignment="1">
      <alignment horizontal="center" vertical="center" wrapText="1"/>
    </xf>
    <xf numFmtId="0" fontId="15" fillId="0" borderId="37" xfId="0" applyFont="1" applyBorder="1" applyAlignment="1">
      <alignment horizontal="right" vertical="center"/>
    </xf>
    <xf numFmtId="49" fontId="10" fillId="0" borderId="12" xfId="0" applyNumberFormat="1" applyFont="1" applyBorder="1" applyAlignment="1">
      <alignment horizontal="center" vertical="center" wrapText="1"/>
    </xf>
    <xf numFmtId="49" fontId="10" fillId="0" borderId="52" xfId="0" applyNumberFormat="1" applyFont="1" applyBorder="1" applyAlignment="1">
      <alignment horizontal="center" vertical="center" wrapText="1"/>
    </xf>
    <xf numFmtId="176" fontId="10" fillId="0" borderId="53" xfId="0" applyNumberFormat="1" applyFont="1" applyBorder="1" applyAlignment="1">
      <alignment horizontal="right" vertical="center" wrapText="1"/>
    </xf>
    <xf numFmtId="176" fontId="12" fillId="0" borderId="27" xfId="0" applyNumberFormat="1" applyFont="1" applyBorder="1" applyAlignment="1">
      <alignment horizontal="right" vertical="center" wrapText="1"/>
    </xf>
    <xf numFmtId="176" fontId="12" fillId="0" borderId="53" xfId="0" applyNumberFormat="1" applyFont="1" applyBorder="1" applyAlignment="1">
      <alignment horizontal="right" vertical="center" wrapText="1"/>
    </xf>
    <xf numFmtId="176" fontId="10" fillId="0" borderId="27" xfId="0" applyNumberFormat="1" applyFont="1" applyBorder="1" applyAlignment="1">
      <alignment horizontal="right" vertical="center" wrapText="1"/>
    </xf>
    <xf numFmtId="176" fontId="10" fillId="0" borderId="54" xfId="0" applyNumberFormat="1" applyFont="1" applyBorder="1" applyAlignment="1">
      <alignment horizontal="right" vertical="center" wrapText="1"/>
    </xf>
    <xf numFmtId="49" fontId="10" fillId="0" borderId="55" xfId="0" applyNumberFormat="1" applyFont="1" applyBorder="1" applyAlignment="1">
      <alignment horizontal="center" vertical="center" wrapText="1"/>
    </xf>
    <xf numFmtId="49" fontId="10" fillId="0" borderId="56" xfId="0" applyNumberFormat="1" applyFont="1" applyBorder="1" applyAlignment="1">
      <alignment horizontal="center" vertical="center" wrapText="1"/>
    </xf>
    <xf numFmtId="49" fontId="10" fillId="0" borderId="57" xfId="0" applyNumberFormat="1" applyFont="1" applyBorder="1" applyAlignment="1">
      <alignment horizontal="center" vertical="center" wrapText="1"/>
    </xf>
    <xf numFmtId="49" fontId="10" fillId="0" borderId="58" xfId="0" applyNumberFormat="1" applyFont="1" applyBorder="1" applyAlignment="1">
      <alignment horizontal="center" vertical="center" wrapText="1"/>
    </xf>
    <xf numFmtId="49" fontId="12" fillId="0" borderId="59" xfId="0" applyNumberFormat="1" applyFont="1" applyBorder="1" applyAlignment="1">
      <alignment horizontal="center" vertical="center" wrapText="1"/>
    </xf>
    <xf numFmtId="49" fontId="12" fillId="0" borderId="60" xfId="0" applyNumberFormat="1" applyFont="1" applyBorder="1" applyAlignment="1">
      <alignment horizontal="center" vertical="center" wrapText="1"/>
    </xf>
    <xf numFmtId="176" fontId="12" fillId="0" borderId="60" xfId="0" applyNumberFormat="1" applyFont="1" applyBorder="1" applyAlignment="1">
      <alignment horizontal="right" vertical="center" wrapText="1"/>
    </xf>
    <xf numFmtId="176" fontId="12" fillId="0" borderId="61" xfId="0" applyNumberFormat="1" applyFont="1" applyBorder="1" applyAlignment="1">
      <alignment horizontal="right" vertical="center" wrapText="1"/>
    </xf>
    <xf numFmtId="49" fontId="7" fillId="0" borderId="62" xfId="0" applyNumberFormat="1" applyFont="1" applyBorder="1" applyAlignment="1">
      <alignment horizontal="center" vertical="center" wrapText="1"/>
    </xf>
    <xf numFmtId="0" fontId="8" fillId="0" borderId="63" xfId="0" applyFont="1" applyBorder="1" applyAlignment="1">
      <alignment vertical="center"/>
    </xf>
    <xf numFmtId="0" fontId="8" fillId="0" borderId="64" xfId="0" applyFont="1" applyBorder="1" applyAlignment="1">
      <alignment vertical="center"/>
    </xf>
    <xf numFmtId="176" fontId="12" fillId="0" borderId="65" xfId="0" applyNumberFormat="1" applyFont="1" applyBorder="1" applyAlignment="1">
      <alignment horizontal="right" vertical="center" wrapText="1"/>
    </xf>
    <xf numFmtId="176" fontId="12" fillId="0" borderId="64" xfId="0" applyNumberFormat="1" applyFont="1" applyBorder="1" applyAlignment="1">
      <alignment horizontal="right" vertical="center" wrapText="1"/>
    </xf>
    <xf numFmtId="176" fontId="12" fillId="0" borderId="64" xfId="0" applyNumberFormat="1" applyFont="1" applyBorder="1" applyAlignment="1">
      <alignment horizontal="right" vertical="center" wrapText="1"/>
    </xf>
    <xf numFmtId="177" fontId="12" fillId="0" borderId="63" xfId="0" applyNumberFormat="1" applyFont="1" applyBorder="1" applyAlignment="1">
      <alignment horizontal="right" vertical="center" wrapText="1"/>
    </xf>
    <xf numFmtId="0" fontId="8" fillId="0" borderId="63" xfId="0" applyFont="1" applyBorder="1" applyAlignment="1">
      <alignment vertical="center"/>
    </xf>
    <xf numFmtId="49" fontId="7" fillId="0" borderId="66" xfId="0" applyNumberFormat="1" applyFont="1" applyBorder="1" applyAlignment="1">
      <alignment horizontal="center" vertical="center" wrapText="1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vertical="center"/>
    </xf>
    <xf numFmtId="177" fontId="12" fillId="0" borderId="69" xfId="0" applyNumberFormat="1" applyFont="1" applyBorder="1" applyAlignment="1">
      <alignment vertical="center" wrapText="1"/>
    </xf>
    <xf numFmtId="176" fontId="8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top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A9" workbookViewId="0">
      <selection activeCell="A16" sqref="A16:K21"/>
    </sheetView>
  </sheetViews>
  <sheetFormatPr defaultRowHeight="13.5" x14ac:dyDescent="0.15"/>
  <cols>
    <col min="1" max="1" width="3.77734375" customWidth="1"/>
    <col min="2" max="2" width="5.6640625" customWidth="1"/>
    <col min="3" max="3" width="1.44140625" customWidth="1"/>
    <col min="4" max="4" width="2.77734375" customWidth="1"/>
    <col min="5" max="5" width="10.33203125" customWidth="1"/>
    <col min="6" max="6" width="10.5546875" customWidth="1"/>
    <col min="7" max="7" width="8.44140625" customWidth="1"/>
    <col min="8" max="8" width="4.88671875" customWidth="1"/>
    <col min="9" max="9" width="12" customWidth="1"/>
    <col min="10" max="10" width="1.88671875" customWidth="1"/>
    <col min="11" max="11" width="10.33203125" customWidth="1"/>
    <col min="12" max="12" width="3.77734375" customWidth="1"/>
    <col min="13" max="13" width="6.109375" customWidth="1"/>
    <col min="14" max="14" width="4.21875" customWidth="1"/>
    <col min="15" max="15" width="9.88671875" style="6" customWidth="1"/>
    <col min="16" max="16" width="9.88671875" customWidth="1"/>
    <col min="17" max="17" width="12.5546875" customWidth="1"/>
    <col min="18" max="18" width="12.6640625" customWidth="1"/>
    <col min="19" max="19" width="12.88671875" customWidth="1"/>
    <col min="20" max="20" width="15" customWidth="1"/>
  </cols>
  <sheetData>
    <row r="1" spans="1:20" ht="68.2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4.45" customHeight="1" thickBot="1" x14ac:dyDescent="0.2">
      <c r="A2" s="3"/>
      <c r="C2" s="4"/>
      <c r="D2" s="5"/>
      <c r="E2" s="5"/>
      <c r="F2" s="5"/>
      <c r="G2" s="5"/>
      <c r="S2" s="7" t="s">
        <v>1</v>
      </c>
    </row>
    <row r="3" spans="1:20" ht="22.9" customHeight="1" x14ac:dyDescent="0.15">
      <c r="A3" s="8" t="s">
        <v>2</v>
      </c>
      <c r="B3" s="9" t="s">
        <v>3</v>
      </c>
      <c r="C3" s="10"/>
      <c r="D3" s="10"/>
      <c r="E3" s="10"/>
      <c r="F3" s="10"/>
      <c r="G3" s="10"/>
      <c r="H3" s="10"/>
      <c r="I3" s="10"/>
      <c r="J3" s="10"/>
      <c r="K3" s="10"/>
      <c r="L3" s="11" t="s">
        <v>2</v>
      </c>
      <c r="M3" s="12" t="s">
        <v>4</v>
      </c>
      <c r="N3" s="10"/>
      <c r="O3" s="10"/>
      <c r="P3" s="10"/>
      <c r="Q3" s="10"/>
      <c r="R3" s="10"/>
      <c r="S3" s="13"/>
    </row>
    <row r="4" spans="1:20" ht="22.9" customHeight="1" x14ac:dyDescent="0.15">
      <c r="A4" s="14"/>
      <c r="B4" s="15" t="s">
        <v>5</v>
      </c>
      <c r="C4" s="16"/>
      <c r="D4" s="17"/>
      <c r="E4" s="18" t="s">
        <v>6</v>
      </c>
      <c r="F4" s="18" t="s">
        <v>7</v>
      </c>
      <c r="G4" s="19" t="s">
        <v>8</v>
      </c>
      <c r="H4" s="20"/>
      <c r="I4" s="21" t="s">
        <v>9</v>
      </c>
      <c r="J4" s="15" t="s">
        <v>10</v>
      </c>
      <c r="K4" s="22"/>
      <c r="L4" s="23"/>
      <c r="M4" s="15" t="s">
        <v>5</v>
      </c>
      <c r="N4" s="22"/>
      <c r="O4" s="24" t="s">
        <v>6</v>
      </c>
      <c r="P4" s="18" t="s">
        <v>7</v>
      </c>
      <c r="Q4" s="18" t="s">
        <v>11</v>
      </c>
      <c r="R4" s="18" t="s">
        <v>12</v>
      </c>
      <c r="S4" s="25" t="s">
        <v>13</v>
      </c>
      <c r="T4" s="26"/>
    </row>
    <row r="5" spans="1:20" ht="22.9" customHeight="1" x14ac:dyDescent="0.15">
      <c r="A5" s="27" t="s">
        <v>14</v>
      </c>
      <c r="B5" s="28" t="s">
        <v>15</v>
      </c>
      <c r="C5" s="29"/>
      <c r="D5" s="30"/>
      <c r="E5" s="31" t="s">
        <v>15</v>
      </c>
      <c r="F5" s="32" t="s">
        <v>16</v>
      </c>
      <c r="G5" s="33">
        <v>20000000</v>
      </c>
      <c r="H5" s="34"/>
      <c r="I5" s="35">
        <v>20000000</v>
      </c>
      <c r="J5" s="36">
        <v>0</v>
      </c>
      <c r="K5" s="37"/>
      <c r="L5" s="38">
        <v>1</v>
      </c>
      <c r="M5" s="29" t="s">
        <v>17</v>
      </c>
      <c r="N5" s="39"/>
      <c r="O5" s="40" t="s">
        <v>18</v>
      </c>
      <c r="P5" s="41" t="s">
        <v>19</v>
      </c>
      <c r="Q5" s="42">
        <v>127516100</v>
      </c>
      <c r="R5" s="42">
        <v>133588100</v>
      </c>
      <c r="S5" s="43">
        <f t="shared" ref="S5:S10" si="0">SUM(R5-Q5)</f>
        <v>6072000</v>
      </c>
    </row>
    <row r="6" spans="1:20" ht="22.9" customHeight="1" x14ac:dyDescent="0.15">
      <c r="A6" s="27"/>
      <c r="B6" s="28"/>
      <c r="C6" s="29"/>
      <c r="D6" s="30"/>
      <c r="E6" s="44"/>
      <c r="F6" s="45" t="s">
        <v>20</v>
      </c>
      <c r="G6" s="46">
        <v>185000000</v>
      </c>
      <c r="H6" s="47"/>
      <c r="I6" s="48">
        <v>180000000</v>
      </c>
      <c r="J6" s="49">
        <f>SUM(I6-G6)</f>
        <v>-5000000</v>
      </c>
      <c r="K6" s="50"/>
      <c r="L6" s="38"/>
      <c r="M6" s="29"/>
      <c r="N6" s="39"/>
      <c r="O6" s="51"/>
      <c r="P6" s="52" t="s">
        <v>21</v>
      </c>
      <c r="Q6" s="53">
        <v>16767340</v>
      </c>
      <c r="R6" s="53">
        <v>21478620</v>
      </c>
      <c r="S6" s="43">
        <f t="shared" si="0"/>
        <v>4711280</v>
      </c>
    </row>
    <row r="7" spans="1:20" ht="22.9" customHeight="1" x14ac:dyDescent="0.15">
      <c r="A7" s="54"/>
      <c r="B7" s="55"/>
      <c r="C7" s="56"/>
      <c r="D7" s="57"/>
      <c r="E7" s="58" t="s">
        <v>22</v>
      </c>
      <c r="F7" s="59"/>
      <c r="G7" s="60">
        <f>SUM(G5:H6)</f>
        <v>205000000</v>
      </c>
      <c r="H7" s="61"/>
      <c r="I7" s="62">
        <v>200000000</v>
      </c>
      <c r="J7" s="63">
        <f>SUM(I7-G7)</f>
        <v>-5000000</v>
      </c>
      <c r="K7" s="64"/>
      <c r="L7" s="38"/>
      <c r="M7" s="29"/>
      <c r="N7" s="39"/>
      <c r="O7" s="51"/>
      <c r="P7" s="52" t="s">
        <v>23</v>
      </c>
      <c r="Q7" s="53">
        <v>10471360</v>
      </c>
      <c r="R7" s="53">
        <v>14958460</v>
      </c>
      <c r="S7" s="43">
        <f t="shared" si="0"/>
        <v>4487100</v>
      </c>
    </row>
    <row r="8" spans="1:20" ht="22.9" customHeight="1" x14ac:dyDescent="0.15">
      <c r="A8" s="65" t="s">
        <v>24</v>
      </c>
      <c r="B8" s="66" t="s">
        <v>25</v>
      </c>
      <c r="C8" s="67"/>
      <c r="D8" s="68"/>
      <c r="E8" s="69" t="s">
        <v>25</v>
      </c>
      <c r="F8" s="45" t="s">
        <v>26</v>
      </c>
      <c r="G8" s="46">
        <v>1565000</v>
      </c>
      <c r="H8" s="47"/>
      <c r="I8" s="48">
        <v>0</v>
      </c>
      <c r="J8" s="49">
        <f>SUM(-G8)</f>
        <v>-1565000</v>
      </c>
      <c r="K8" s="50"/>
      <c r="L8" s="38"/>
      <c r="M8" s="29"/>
      <c r="N8" s="39"/>
      <c r="O8" s="51"/>
      <c r="P8" s="52" t="s">
        <v>27</v>
      </c>
      <c r="Q8" s="53">
        <v>12139370</v>
      </c>
      <c r="R8" s="53">
        <v>15082200</v>
      </c>
      <c r="S8" s="43">
        <f t="shared" si="0"/>
        <v>2942830</v>
      </c>
    </row>
    <row r="9" spans="1:20" ht="22.9" customHeight="1" x14ac:dyDescent="0.15">
      <c r="A9" s="27"/>
      <c r="B9" s="28"/>
      <c r="C9" s="29"/>
      <c r="D9" s="30"/>
      <c r="E9" s="44"/>
      <c r="F9" s="45" t="s">
        <v>28</v>
      </c>
      <c r="G9" s="46">
        <v>1140000</v>
      </c>
      <c r="H9" s="47"/>
      <c r="I9" s="48">
        <v>3000000</v>
      </c>
      <c r="J9" s="49">
        <f>SUM(-G9)</f>
        <v>-1140000</v>
      </c>
      <c r="K9" s="50"/>
      <c r="L9" s="38"/>
      <c r="M9" s="29"/>
      <c r="N9" s="39"/>
      <c r="O9" s="70" t="s">
        <v>29</v>
      </c>
      <c r="P9" s="70"/>
      <c r="Q9" s="71">
        <f>SUM(Q5:Q8)</f>
        <v>166894170</v>
      </c>
      <c r="R9" s="71">
        <v>185107380</v>
      </c>
      <c r="S9" s="72">
        <f t="shared" si="0"/>
        <v>18213210</v>
      </c>
    </row>
    <row r="10" spans="1:20" ht="25.5" customHeight="1" x14ac:dyDescent="0.15">
      <c r="A10" s="54"/>
      <c r="B10" s="28"/>
      <c r="C10" s="29"/>
      <c r="D10" s="30"/>
      <c r="E10" s="58" t="s">
        <v>30</v>
      </c>
      <c r="F10" s="59"/>
      <c r="G10" s="60">
        <f>SUM(G8:H9)</f>
        <v>2705000</v>
      </c>
      <c r="H10" s="61"/>
      <c r="I10" s="62">
        <v>3000000</v>
      </c>
      <c r="J10" s="63">
        <f t="shared" ref="J10:J15" si="1">SUM(I10-G10)</f>
        <v>295000</v>
      </c>
      <c r="K10" s="64"/>
      <c r="L10" s="38"/>
      <c r="M10" s="29"/>
      <c r="N10" s="39"/>
      <c r="O10" s="73" t="s">
        <v>31</v>
      </c>
      <c r="P10" s="52" t="s">
        <v>32</v>
      </c>
      <c r="Q10" s="53">
        <v>240000</v>
      </c>
      <c r="R10" s="53">
        <v>350000</v>
      </c>
      <c r="S10" s="74">
        <f t="shared" si="0"/>
        <v>110000</v>
      </c>
    </row>
    <row r="11" spans="1:20" ht="22.9" customHeight="1" x14ac:dyDescent="0.15">
      <c r="A11" s="75" t="s">
        <v>33</v>
      </c>
      <c r="B11" s="51" t="s">
        <v>34</v>
      </c>
      <c r="C11" s="51"/>
      <c r="D11" s="51"/>
      <c r="E11" s="45" t="s">
        <v>34</v>
      </c>
      <c r="F11" s="45" t="s">
        <v>35</v>
      </c>
      <c r="G11" s="46">
        <v>24744440</v>
      </c>
      <c r="H11" s="47"/>
      <c r="I11" s="48">
        <v>30938780</v>
      </c>
      <c r="J11" s="49">
        <f t="shared" si="1"/>
        <v>6194340</v>
      </c>
      <c r="K11" s="50"/>
      <c r="L11" s="38"/>
      <c r="M11" s="29"/>
      <c r="N11" s="39"/>
      <c r="O11" s="76"/>
      <c r="P11" s="52" t="s">
        <v>36</v>
      </c>
      <c r="Q11" s="53">
        <v>848510</v>
      </c>
      <c r="R11" s="53">
        <v>602000</v>
      </c>
      <c r="S11" s="74" t="s">
        <v>37</v>
      </c>
    </row>
    <row r="12" spans="1:20" ht="25.5" customHeight="1" x14ac:dyDescent="0.15">
      <c r="A12" s="77"/>
      <c r="B12" s="73"/>
      <c r="C12" s="73"/>
      <c r="D12" s="73"/>
      <c r="E12" s="78" t="s">
        <v>38</v>
      </c>
      <c r="F12" s="79"/>
      <c r="G12" s="80">
        <f>SUM(G11)</f>
        <v>24744440</v>
      </c>
      <c r="H12" s="81"/>
      <c r="I12" s="82">
        <v>30938780</v>
      </c>
      <c r="J12" s="63">
        <f t="shared" si="1"/>
        <v>6194340</v>
      </c>
      <c r="K12" s="83"/>
      <c r="L12" s="38"/>
      <c r="M12" s="29"/>
      <c r="N12" s="39"/>
      <c r="O12" s="76"/>
      <c r="P12" s="52" t="s">
        <v>39</v>
      </c>
      <c r="Q12" s="84">
        <v>17895020</v>
      </c>
      <c r="R12" s="53">
        <v>1000000</v>
      </c>
      <c r="S12" s="85" t="s">
        <v>40</v>
      </c>
      <c r="T12" s="86"/>
    </row>
    <row r="13" spans="1:20" ht="22.9" customHeight="1" x14ac:dyDescent="0.15">
      <c r="A13" s="87" t="s">
        <v>41</v>
      </c>
      <c r="B13" s="51" t="s">
        <v>42</v>
      </c>
      <c r="C13" s="51"/>
      <c r="D13" s="51"/>
      <c r="E13" s="51" t="s">
        <v>43</v>
      </c>
      <c r="F13" s="52" t="s">
        <v>44</v>
      </c>
      <c r="G13" s="88">
        <v>0</v>
      </c>
      <c r="H13" s="88"/>
      <c r="I13" s="89">
        <v>47883</v>
      </c>
      <c r="J13" s="49">
        <f t="shared" si="1"/>
        <v>47883</v>
      </c>
      <c r="K13" s="90"/>
      <c r="L13" s="38"/>
      <c r="M13" s="29"/>
      <c r="N13" s="39"/>
      <c r="O13" s="76"/>
      <c r="P13" s="52" t="s">
        <v>45</v>
      </c>
      <c r="Q13" s="91"/>
      <c r="R13" s="53">
        <v>16328400</v>
      </c>
      <c r="S13" s="92"/>
    </row>
    <row r="14" spans="1:20" ht="22.9" customHeight="1" x14ac:dyDescent="0.15">
      <c r="A14" s="87"/>
      <c r="B14" s="51"/>
      <c r="C14" s="51"/>
      <c r="D14" s="51"/>
      <c r="E14" s="51"/>
      <c r="F14" s="52" t="s">
        <v>46</v>
      </c>
      <c r="G14" s="88">
        <v>321581</v>
      </c>
      <c r="H14" s="88"/>
      <c r="I14" s="53">
        <v>79519</v>
      </c>
      <c r="J14" s="49">
        <f t="shared" si="1"/>
        <v>-242062</v>
      </c>
      <c r="K14" s="90"/>
      <c r="L14" s="38"/>
      <c r="M14" s="29"/>
      <c r="N14" s="39"/>
      <c r="O14" s="40"/>
      <c r="P14" s="52" t="s">
        <v>47</v>
      </c>
      <c r="Q14" s="93">
        <v>1440000</v>
      </c>
      <c r="R14" s="53">
        <v>2400000</v>
      </c>
      <c r="S14" s="74">
        <f t="shared" ref="S14:S21" si="2">SUM(R14-Q14)</f>
        <v>960000</v>
      </c>
    </row>
    <row r="15" spans="1:20" ht="22.9" customHeight="1" x14ac:dyDescent="0.15">
      <c r="A15" s="87"/>
      <c r="B15" s="51"/>
      <c r="C15" s="51"/>
      <c r="D15" s="51"/>
      <c r="E15" s="70" t="s">
        <v>48</v>
      </c>
      <c r="F15" s="70"/>
      <c r="G15" s="94">
        <f>SUM(G13:H14)</f>
        <v>321581</v>
      </c>
      <c r="H15" s="94"/>
      <c r="I15" s="71">
        <f>SUM(I13:I14)</f>
        <v>127402</v>
      </c>
      <c r="J15" s="63">
        <f t="shared" si="1"/>
        <v>-194179</v>
      </c>
      <c r="K15" s="64"/>
      <c r="L15" s="38"/>
      <c r="M15" s="29"/>
      <c r="N15" s="39"/>
      <c r="O15" s="70" t="s">
        <v>49</v>
      </c>
      <c r="P15" s="70"/>
      <c r="Q15" s="71">
        <f>SUM(Q10:Q14)</f>
        <v>20423530</v>
      </c>
      <c r="R15" s="71">
        <f>SUM(R10:R14)</f>
        <v>20680400</v>
      </c>
      <c r="S15" s="72">
        <f t="shared" si="2"/>
        <v>256870</v>
      </c>
    </row>
    <row r="16" spans="1:20" ht="22.9" customHeight="1" x14ac:dyDescent="0.15">
      <c r="A16" s="95"/>
      <c r="B16" s="96"/>
      <c r="C16" s="96"/>
      <c r="D16" s="96"/>
      <c r="E16" s="96"/>
      <c r="F16" s="96"/>
      <c r="G16" s="96"/>
      <c r="H16" s="96"/>
      <c r="I16" s="96"/>
      <c r="J16" s="96"/>
      <c r="K16" s="97"/>
      <c r="L16" s="38"/>
      <c r="M16" s="29"/>
      <c r="N16" s="39"/>
      <c r="O16" s="98" t="s">
        <v>50</v>
      </c>
      <c r="P16" s="52" t="s">
        <v>51</v>
      </c>
      <c r="Q16" s="53">
        <v>8171740</v>
      </c>
      <c r="R16" s="53">
        <v>0</v>
      </c>
      <c r="S16" s="99" t="s">
        <v>52</v>
      </c>
    </row>
    <row r="17" spans="1:20" ht="22.9" customHeight="1" x14ac:dyDescent="0.15">
      <c r="A17" s="100"/>
      <c r="B17" s="101"/>
      <c r="C17" s="101"/>
      <c r="D17" s="101"/>
      <c r="E17" s="101"/>
      <c r="F17" s="101"/>
      <c r="G17" s="101"/>
      <c r="H17" s="101"/>
      <c r="I17" s="101"/>
      <c r="J17" s="101"/>
      <c r="K17" s="102"/>
      <c r="L17" s="38"/>
      <c r="M17" s="103"/>
      <c r="N17" s="104"/>
      <c r="O17" s="70" t="s">
        <v>53</v>
      </c>
      <c r="P17" s="70"/>
      <c r="Q17" s="71">
        <v>8171740</v>
      </c>
      <c r="R17" s="71">
        <v>0</v>
      </c>
      <c r="S17" s="105" t="s">
        <v>54</v>
      </c>
    </row>
    <row r="18" spans="1:20" ht="22.9" customHeight="1" x14ac:dyDescent="0.15">
      <c r="A18" s="100"/>
      <c r="B18" s="101"/>
      <c r="C18" s="101"/>
      <c r="D18" s="101"/>
      <c r="E18" s="101"/>
      <c r="F18" s="101"/>
      <c r="G18" s="101"/>
      <c r="H18" s="101"/>
      <c r="I18" s="101"/>
      <c r="J18" s="101"/>
      <c r="K18" s="102"/>
      <c r="L18" s="38">
        <v>2</v>
      </c>
      <c r="M18" s="106" t="s">
        <v>55</v>
      </c>
      <c r="N18" s="107"/>
      <c r="O18" s="32" t="s">
        <v>56</v>
      </c>
      <c r="P18" s="32" t="s">
        <v>57</v>
      </c>
      <c r="Q18" s="35">
        <v>37281581</v>
      </c>
      <c r="R18" s="35">
        <v>28238449</v>
      </c>
      <c r="S18" s="108" t="s">
        <v>58</v>
      </c>
    </row>
    <row r="19" spans="1:20" ht="22.9" customHeight="1" x14ac:dyDescent="0.15">
      <c r="A19" s="100"/>
      <c r="B19" s="101"/>
      <c r="C19" s="101"/>
      <c r="D19" s="101"/>
      <c r="E19" s="101"/>
      <c r="F19" s="101"/>
      <c r="G19" s="101"/>
      <c r="H19" s="101"/>
      <c r="I19" s="101"/>
      <c r="J19" s="101"/>
      <c r="K19" s="102"/>
      <c r="L19" s="38"/>
      <c r="M19" s="56"/>
      <c r="N19" s="57"/>
      <c r="O19" s="58" t="s">
        <v>59</v>
      </c>
      <c r="P19" s="59"/>
      <c r="Q19" s="109">
        <v>37281581</v>
      </c>
      <c r="R19" s="109">
        <v>28238449</v>
      </c>
      <c r="S19" s="110" t="s">
        <v>60</v>
      </c>
    </row>
    <row r="20" spans="1:20" ht="22.9" customHeight="1" x14ac:dyDescent="0.15">
      <c r="A20" s="100"/>
      <c r="B20" s="101"/>
      <c r="C20" s="101"/>
      <c r="D20" s="101"/>
      <c r="E20" s="101"/>
      <c r="F20" s="101"/>
      <c r="G20" s="101"/>
      <c r="H20" s="101"/>
      <c r="I20" s="101"/>
      <c r="J20" s="101"/>
      <c r="K20" s="102"/>
      <c r="L20" s="38">
        <v>3</v>
      </c>
      <c r="M20" s="67" t="s">
        <v>61</v>
      </c>
      <c r="N20" s="68"/>
      <c r="O20" s="45" t="s">
        <v>61</v>
      </c>
      <c r="P20" s="45" t="s">
        <v>62</v>
      </c>
      <c r="Q20" s="111">
        <v>0</v>
      </c>
      <c r="R20" s="111">
        <v>39953</v>
      </c>
      <c r="S20" s="112">
        <f t="shared" si="2"/>
        <v>39953</v>
      </c>
    </row>
    <row r="21" spans="1:20" ht="22.9" customHeight="1" x14ac:dyDescent="0.15">
      <c r="A21" s="113"/>
      <c r="B21" s="114"/>
      <c r="C21" s="114"/>
      <c r="D21" s="114"/>
      <c r="E21" s="114"/>
      <c r="F21" s="114"/>
      <c r="G21" s="114"/>
      <c r="H21" s="114"/>
      <c r="I21" s="114"/>
      <c r="J21" s="114"/>
      <c r="K21" s="115"/>
      <c r="L21" s="38"/>
      <c r="M21" s="103"/>
      <c r="N21" s="116"/>
      <c r="O21" s="117" t="s">
        <v>63</v>
      </c>
      <c r="P21" s="118"/>
      <c r="Q21" s="119">
        <v>0</v>
      </c>
      <c r="R21" s="119">
        <v>39953</v>
      </c>
      <c r="S21" s="120">
        <f t="shared" si="2"/>
        <v>39953</v>
      </c>
    </row>
    <row r="22" spans="1:20" ht="22.9" customHeight="1" thickBot="1" x14ac:dyDescent="0.2">
      <c r="A22" s="121" t="s">
        <v>64</v>
      </c>
      <c r="B22" s="122"/>
      <c r="C22" s="122"/>
      <c r="D22" s="122"/>
      <c r="E22" s="122"/>
      <c r="F22" s="123"/>
      <c r="G22" s="124">
        <f>SUM(G15,G12,G10,G7)</f>
        <v>232771021</v>
      </c>
      <c r="H22" s="125"/>
      <c r="I22" s="126">
        <f>SUM(I7,I10,I12,I15)</f>
        <v>234066182</v>
      </c>
      <c r="J22" s="127">
        <f>SUM(I22-G22)</f>
        <v>1295161</v>
      </c>
      <c r="K22" s="123"/>
      <c r="L22" s="128"/>
      <c r="M22" s="129" t="s">
        <v>65</v>
      </c>
      <c r="N22" s="130"/>
      <c r="O22" s="130"/>
      <c r="P22" s="131"/>
      <c r="Q22" s="126">
        <f>SUM(Q9,Q15,Q17,Q19,Q21)</f>
        <v>232771021</v>
      </c>
      <c r="R22" s="126">
        <f>SUM(R9,R15,R19,R21)</f>
        <v>234066182</v>
      </c>
      <c r="S22" s="132">
        <v>1295161</v>
      </c>
      <c r="T22" s="133"/>
    </row>
    <row r="23" spans="1:20" ht="14.45" customHeight="1" x14ac:dyDescent="0.15">
      <c r="S23" s="134"/>
    </row>
    <row r="24" spans="1:20" ht="76.7" customHeight="1" x14ac:dyDescent="0.15"/>
    <row r="25" spans="1:20" ht="14.45" customHeight="1" x14ac:dyDescent="0.15">
      <c r="K25" s="135" t="s">
        <v>66</v>
      </c>
      <c r="L25" s="135"/>
      <c r="M25" s="5"/>
    </row>
    <row r="26" spans="1:20" ht="113.65" customHeight="1" x14ac:dyDescent="0.15"/>
  </sheetData>
  <mergeCells count="68">
    <mergeCell ref="K25:M25"/>
    <mergeCell ref="L20:L21"/>
    <mergeCell ref="M20:N21"/>
    <mergeCell ref="O21:P21"/>
    <mergeCell ref="A22:F22"/>
    <mergeCell ref="G22:H22"/>
    <mergeCell ref="J22:K22"/>
    <mergeCell ref="M22:P22"/>
    <mergeCell ref="J14:K14"/>
    <mergeCell ref="E15:F15"/>
    <mergeCell ref="G15:H15"/>
    <mergeCell ref="J15:K15"/>
    <mergeCell ref="O15:P15"/>
    <mergeCell ref="A16:K21"/>
    <mergeCell ref="O17:P17"/>
    <mergeCell ref="L18:L19"/>
    <mergeCell ref="M18:N19"/>
    <mergeCell ref="O19:P19"/>
    <mergeCell ref="G12:H12"/>
    <mergeCell ref="J12:K12"/>
    <mergeCell ref="Q12:Q13"/>
    <mergeCell ref="S12:S13"/>
    <mergeCell ref="A13:A15"/>
    <mergeCell ref="B13:D15"/>
    <mergeCell ref="E13:E14"/>
    <mergeCell ref="G13:H13"/>
    <mergeCell ref="J13:K13"/>
    <mergeCell ref="G14:H14"/>
    <mergeCell ref="O9:P9"/>
    <mergeCell ref="E10:F10"/>
    <mergeCell ref="G10:H10"/>
    <mergeCell ref="J10:K10"/>
    <mergeCell ref="O10:O14"/>
    <mergeCell ref="A11:A12"/>
    <mergeCell ref="B11:D12"/>
    <mergeCell ref="G11:H11"/>
    <mergeCell ref="J11:K11"/>
    <mergeCell ref="E12:F12"/>
    <mergeCell ref="M5:N17"/>
    <mergeCell ref="O5:O8"/>
    <mergeCell ref="G6:H6"/>
    <mergeCell ref="J6:K6"/>
    <mergeCell ref="E7:F7"/>
    <mergeCell ref="G7:H7"/>
    <mergeCell ref="J7:K7"/>
    <mergeCell ref="E8:E9"/>
    <mergeCell ref="G8:H8"/>
    <mergeCell ref="J8:K8"/>
    <mergeCell ref="A5:A7"/>
    <mergeCell ref="B5:D7"/>
    <mergeCell ref="E5:E6"/>
    <mergeCell ref="G5:H5"/>
    <mergeCell ref="J5:K5"/>
    <mergeCell ref="L5:L17"/>
    <mergeCell ref="A8:A10"/>
    <mergeCell ref="B8:D10"/>
    <mergeCell ref="G9:H9"/>
    <mergeCell ref="J9:K9"/>
    <mergeCell ref="A1:S1"/>
    <mergeCell ref="C2:G2"/>
    <mergeCell ref="A3:A4"/>
    <mergeCell ref="B3:K3"/>
    <mergeCell ref="L3:L4"/>
    <mergeCell ref="M3:S3"/>
    <mergeCell ref="B4:D4"/>
    <mergeCell ref="G4:H4"/>
    <mergeCell ref="J4:K4"/>
    <mergeCell ref="M4:N4"/>
  </mergeCells>
  <phoneticPr fontId="2" type="noConversion"/>
  <pageMargins left="0.59055118110236227" right="0.59055118110236227" top="0.98425196850393704" bottom="0.59055118110236227" header="0" footer="0"/>
  <pageSetup paperSize="9" scale="8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2021년 예산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dcterms:created xsi:type="dcterms:W3CDTF">2021-03-31T00:42:24Z</dcterms:created>
  <dcterms:modified xsi:type="dcterms:W3CDTF">2021-03-31T00:42:40Z</dcterms:modified>
</cp:coreProperties>
</file>